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8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9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O:\ETUDES\Santé\Pays_41_2022\"/>
    </mc:Choice>
  </mc:AlternateContent>
  <bookViews>
    <workbookView xWindow="0" yWindow="0" windowWidth="28050" windowHeight="11775"/>
  </bookViews>
  <sheets>
    <sheet name="Chir-Dentistes" sheetId="1" r:id="rId1"/>
    <sheet name="DREES" sheetId="2" r:id="rId2"/>
    <sheet name="AgeMoyen" sheetId="3" r:id="rId3"/>
    <sheet name="Age_CC" sheetId="4" r:id="rId4"/>
  </sheets>
  <definedNames>
    <definedName name="_xlnm._FilterDatabase" localSheetId="3" hidden="1">Age_CC!$A$5:$F$5</definedName>
    <definedName name="_xlnm._FilterDatabase" localSheetId="2" hidden="1">AgeMoyen!$A$25:$F$25</definedName>
    <definedName name="_xlnm._FilterDatabase" localSheetId="1" hidden="1">DREES!$A$25:$G$25</definedName>
  </definedNames>
  <calcPr calcId="152511"/>
</workbook>
</file>

<file path=xl/calcChain.xml><?xml version="1.0" encoding="utf-8"?>
<calcChain xmlns="http://schemas.openxmlformats.org/spreadsheetml/2006/main">
  <c r="C136" i="1" l="1"/>
  <c r="D136" i="1"/>
  <c r="B136" i="1"/>
  <c r="F6" i="4"/>
  <c r="F7" i="4"/>
  <c r="F8" i="4"/>
  <c r="F9" i="4"/>
  <c r="F10" i="4"/>
  <c r="F11" i="4"/>
  <c r="F12" i="4"/>
  <c r="F13" i="4"/>
  <c r="F14" i="4"/>
  <c r="F15" i="4"/>
  <c r="F16" i="4"/>
  <c r="F19" i="4"/>
  <c r="E31" i="1"/>
  <c r="E24" i="1"/>
  <c r="E27" i="1"/>
  <c r="E28" i="1"/>
  <c r="E29" i="1"/>
  <c r="E30" i="1"/>
  <c r="E26" i="1"/>
  <c r="F17" i="1"/>
  <c r="G17" i="1"/>
  <c r="E17" i="1"/>
  <c r="C135" i="1"/>
  <c r="D135" i="1"/>
  <c r="B135" i="1"/>
  <c r="D134" i="1"/>
  <c r="C134" i="1"/>
  <c r="K3" i="2" l="1"/>
  <c r="L3" i="2"/>
  <c r="M3" i="2"/>
  <c r="G104" i="2" l="1"/>
  <c r="G76" i="2"/>
  <c r="G52" i="2"/>
  <c r="G49" i="2"/>
  <c r="G27" i="2"/>
  <c r="G79" i="2"/>
  <c r="G97" i="2"/>
  <c r="G50" i="2"/>
  <c r="G84" i="2"/>
  <c r="G54" i="2"/>
  <c r="G63" i="2"/>
  <c r="G33" i="2"/>
  <c r="G99" i="2"/>
  <c r="G77" i="2"/>
  <c r="G86" i="2"/>
  <c r="G62" i="2"/>
  <c r="G87" i="2"/>
  <c r="G71" i="2"/>
  <c r="G29" i="2"/>
  <c r="G58" i="2"/>
  <c r="G81" i="2"/>
  <c r="G64" i="2"/>
  <c r="G119" i="2"/>
  <c r="G80" i="2"/>
  <c r="G70" i="2"/>
  <c r="G48" i="2"/>
  <c r="G121" i="2"/>
  <c r="G108" i="2"/>
  <c r="G55" i="2"/>
  <c r="G42" i="2"/>
  <c r="G28" i="2"/>
  <c r="G46" i="2"/>
  <c r="G34" i="2"/>
  <c r="G32" i="2"/>
  <c r="G56" i="2"/>
  <c r="G116" i="2"/>
  <c r="G83" i="2"/>
  <c r="G66" i="2"/>
  <c r="G98" i="2"/>
  <c r="G53" i="2"/>
  <c r="G105" i="2"/>
  <c r="G88" i="2"/>
  <c r="G82" i="2"/>
  <c r="G47" i="2"/>
  <c r="G106" i="2"/>
  <c r="G60" i="2"/>
  <c r="G89" i="2"/>
  <c r="G92" i="2"/>
  <c r="G85" i="2"/>
  <c r="G114" i="2"/>
  <c r="G65" i="2"/>
  <c r="G110" i="2"/>
  <c r="G115" i="2"/>
  <c r="G41" i="2"/>
  <c r="G102" i="2"/>
  <c r="G51" i="2"/>
  <c r="G57" i="2"/>
  <c r="G78" i="2"/>
  <c r="G73" i="2"/>
  <c r="G109" i="2"/>
  <c r="G117" i="2"/>
  <c r="G94" i="2"/>
  <c r="G36" i="2"/>
  <c r="G30" i="2"/>
  <c r="G38" i="2"/>
  <c r="G40" i="2"/>
  <c r="G31" i="2"/>
  <c r="G59" i="2"/>
  <c r="G45" i="2"/>
  <c r="G113" i="2"/>
  <c r="G93" i="2"/>
  <c r="G107" i="2"/>
  <c r="G43" i="2"/>
  <c r="G39" i="2"/>
  <c r="G26" i="2"/>
  <c r="G103" i="2"/>
  <c r="G96" i="2"/>
  <c r="G61" i="2"/>
  <c r="G111" i="2"/>
  <c r="G120" i="2"/>
  <c r="G67" i="2"/>
  <c r="G68" i="2"/>
  <c r="G35" i="2"/>
  <c r="G44" i="2"/>
  <c r="G74" i="2"/>
  <c r="G90" i="2"/>
  <c r="G95" i="2"/>
  <c r="G72" i="2"/>
  <c r="G112" i="2"/>
  <c r="G101" i="2"/>
  <c r="G91" i="2"/>
  <c r="G37" i="2"/>
  <c r="G118" i="2"/>
  <c r="G69" i="2"/>
  <c r="G100" i="2"/>
  <c r="G75" i="2"/>
  <c r="G71" i="1" l="1"/>
  <c r="G72" i="1"/>
  <c r="G73" i="1"/>
  <c r="G74" i="1"/>
  <c r="G75" i="1"/>
  <c r="G76" i="1"/>
  <c r="G77" i="1"/>
  <c r="G78" i="1"/>
  <c r="G70" i="1"/>
  <c r="F71" i="1"/>
  <c r="F72" i="1"/>
  <c r="F73" i="1"/>
  <c r="F74" i="1"/>
  <c r="F75" i="1"/>
  <c r="F76" i="1"/>
  <c r="F77" i="1"/>
  <c r="F78" i="1"/>
  <c r="F70" i="1"/>
  <c r="E71" i="1"/>
  <c r="E72" i="1"/>
  <c r="E73" i="1"/>
  <c r="E74" i="1"/>
  <c r="E75" i="1"/>
  <c r="E76" i="1"/>
  <c r="E77" i="1"/>
  <c r="E78" i="1"/>
  <c r="E70" i="1"/>
</calcChain>
</file>

<file path=xl/sharedStrings.xml><?xml version="1.0" encoding="utf-8"?>
<sst xmlns="http://schemas.openxmlformats.org/spreadsheetml/2006/main" count="597" uniqueCount="242">
  <si>
    <t>CartoSanté</t>
  </si>
  <si>
    <t>Catégorie</t>
  </si>
  <si>
    <t>Nombre</t>
  </si>
  <si>
    <t/>
  </si>
  <si>
    <t>%</t>
  </si>
  <si>
    <t>Loir-et-Cher</t>
  </si>
  <si>
    <t>Moins de 40 ans</t>
  </si>
  <si>
    <t>40 à 49 ans</t>
  </si>
  <si>
    <t>50 à 54 ans</t>
  </si>
  <si>
    <t>55 à 59 ans</t>
  </si>
  <si>
    <t>60 ans et plus</t>
  </si>
  <si>
    <t>Total</t>
  </si>
  <si>
    <t>Source : FNPS - 2019</t>
  </si>
  <si>
    <t>Catégories</t>
  </si>
  <si>
    <t>Taux de féminisation (%)</t>
  </si>
  <si>
    <t>Indicateurs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</si>
  <si>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</si>
  <si>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</si>
  <si>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</si>
  <si>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</si>
  <si>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</si>
  <si>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</si>
  <si>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</si>
  <si>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</si>
  <si>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</si>
  <si>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</si>
  <si>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Source : FNPS</t>
  </si>
  <si>
    <t>Période</t>
  </si>
  <si>
    <t>pour 10 000 hab.</t>
  </si>
  <si>
    <t>Source : FNPS - INSEE - 2019</t>
  </si>
  <si>
    <t>2009</t>
  </si>
  <si>
    <t>Source : FNPS - INSEE</t>
  </si>
  <si>
    <t>Source : SNDS - 2018</t>
  </si>
  <si>
    <t>Évolution de l'activité moyenne par professionnel actif sur l'année complète</t>
  </si>
  <si>
    <t>Source : SNDS</t>
  </si>
  <si>
    <t>Évolution brute du nombre de bénéficiaires</t>
  </si>
  <si>
    <t>Évolution brute du nombre d'actes</t>
  </si>
  <si>
    <t>Evolution du nombre moyen d'actes par bénéficiaire</t>
  </si>
  <si>
    <t>Nombre moyen d'actes par bénéficiaire</t>
  </si>
  <si>
    <t>Consommation moyenne d'actes kinés par bénéf.</t>
  </si>
  <si>
    <t>Moins de 15 ans</t>
  </si>
  <si>
    <t>15 à 44 ans</t>
  </si>
  <si>
    <t>45 à 59 ans</t>
  </si>
  <si>
    <t>60 à 74 ans</t>
  </si>
  <si>
    <t>75 ans et plus</t>
  </si>
  <si>
    <t>France métropolitaine</t>
  </si>
  <si>
    <t>Centre-Val de Loire</t>
  </si>
  <si>
    <t>PORTRAIT 2018-2019 - Chirurgiens-dentistes</t>
  </si>
  <si>
    <t>Zone d'étude Loir-et-Cher (13 département), comparée avec Centre-Val de Loire (région)</t>
  </si>
  <si>
    <t>Nombre total de chirurgiens-dentistes et leur répartition par tranche d'âge au 31/12</t>
  </si>
  <si>
    <t>Part des femmes chir-dentistes au 31/12</t>
  </si>
  <si>
    <t>Répartition des chir-dentistes par tranche d'âge au 31/12</t>
  </si>
  <si>
    <t>Évolution brute du nombre de chir-dentistes au 31/12</t>
  </si>
  <si>
    <t>Évolution comparée du nombre de chir-dentistes au 31/12</t>
  </si>
  <si>
    <t>Densité de chir-dentistes au 31/12</t>
  </si>
  <si>
    <t>Densité de dentistes lib. (pour 10 000 hab.)</t>
  </si>
  <si>
    <t>Évolution de la densité de chirurgiens-dentistes au 31/12</t>
  </si>
  <si>
    <t>Caractéristiques de l'activité des dentistes libéraux</t>
  </si>
  <si>
    <t>actifs sur l'année complète</t>
  </si>
  <si>
    <t>Activité moyenne par dent. lib. en nbre d'actes</t>
  </si>
  <si>
    <t>Part d'activité SPR des dent. lib. (%)</t>
  </si>
  <si>
    <t>Présence d'autres structures</t>
  </si>
  <si>
    <t>Nb de cabinets secondaires dent. lib.</t>
  </si>
  <si>
    <t>Nb de CSD</t>
  </si>
  <si>
    <t>Source : SNDS + FINESS - 2019</t>
  </si>
  <si>
    <t>Activité des centre de santé dentaires ou polyvalents</t>
  </si>
  <si>
    <t>Nbre d'actes dent. (hors consult.) des CSD</t>
  </si>
  <si>
    <t>Part des actes dent. réalisés (en termes de nbre) par les CSD dans l'activité (lib. + CSD)</t>
  </si>
  <si>
    <t>Part des actes SPR réalisés (en termes de nbre) par les CSD (%)</t>
  </si>
  <si>
    <t>Consommation moyenne d'actes dent. par bénéf.</t>
  </si>
  <si>
    <t>Répartition des bénéficiaires d'actes dentaires</t>
  </si>
  <si>
    <t>Répartition de la consommation d'actes dentaires</t>
  </si>
  <si>
    <t>TABLEAU 5. DENSITE DES CHIRURGIENS-DENTISTES par zone d'activité 1 et mode d'exercice global</t>
  </si>
  <si>
    <t>DONNEES</t>
  </si>
  <si>
    <t>Densité des chirurgiens-dentistes pour 100 000 habitants</t>
  </si>
  <si>
    <t>ANNEE</t>
  </si>
  <si>
    <t>MODE EXERCICE</t>
  </si>
  <si>
    <t>Ensemble des modes d'exercice</t>
  </si>
  <si>
    <t>Libéraux exclusifs</t>
  </si>
  <si>
    <t>Mixtes</t>
  </si>
  <si>
    <t>Salariés Hospitaliers</t>
  </si>
  <si>
    <t>Autres Salariés</t>
  </si>
  <si>
    <t>ZONE ACTIVITE</t>
  </si>
  <si>
    <t>France entière</t>
  </si>
  <si>
    <t>DROM</t>
  </si>
  <si>
    <t>Auvergne-Rhône-Alpes</t>
  </si>
  <si>
    <t>Bourgogne-Franche-Comté</t>
  </si>
  <si>
    <t>Bretagne</t>
  </si>
  <si>
    <t>Corse</t>
  </si>
  <si>
    <t>Grand Est</t>
  </si>
  <si>
    <t>Hauts de France</t>
  </si>
  <si>
    <t>Ile-de-France</t>
  </si>
  <si>
    <t>Normandie</t>
  </si>
  <si>
    <t>Nouvelle Aquitaine</t>
  </si>
  <si>
    <t>Occitanie</t>
  </si>
  <si>
    <t>Pays de la Loire</t>
  </si>
  <si>
    <t>Provence-Alpes-Côte d’Azur</t>
  </si>
  <si>
    <t>01 - Ain</t>
  </si>
  <si>
    <t>02 - Aisne</t>
  </si>
  <si>
    <t>03 - Allier</t>
  </si>
  <si>
    <t>04 - Alpes-de-Haute-Provence</t>
  </si>
  <si>
    <t>05 - Hautes-Alpes</t>
  </si>
  <si>
    <t>06 - Alpes-Maritimes</t>
  </si>
  <si>
    <t>07 - Ardèche</t>
  </si>
  <si>
    <t>08 - Ardennes</t>
  </si>
  <si>
    <t>09 - Ariège</t>
  </si>
  <si>
    <t>10 - Aube</t>
  </si>
  <si>
    <t>11 - Aude</t>
  </si>
  <si>
    <t>12 - Aveyron</t>
  </si>
  <si>
    <t>13 - Bouches-du-Rhône</t>
  </si>
  <si>
    <t>14 - Calvados</t>
  </si>
  <si>
    <t>15 - Cantal</t>
  </si>
  <si>
    <t>16 - Charente</t>
  </si>
  <si>
    <t>17 - Charente-Maritime</t>
  </si>
  <si>
    <t>18 - Cher</t>
  </si>
  <si>
    <t>19 - Corrèze</t>
  </si>
  <si>
    <t>2A - Corse-du-Sud</t>
  </si>
  <si>
    <t>2B - Haute-Corse</t>
  </si>
  <si>
    <t>21 - Côte-d’Or</t>
  </si>
  <si>
    <t>22 - Côtes-d’Armor</t>
  </si>
  <si>
    <t>23 - Creuse</t>
  </si>
  <si>
    <t>24 - Dordogne</t>
  </si>
  <si>
    <t>25 - Doubs</t>
  </si>
  <si>
    <t>26 - Drôme</t>
  </si>
  <si>
    <t>27 - Eure</t>
  </si>
  <si>
    <t>28 - Eure-et-Loir</t>
  </si>
  <si>
    <t>29 - Finistère</t>
  </si>
  <si>
    <t>30 - Gard</t>
  </si>
  <si>
    <t>31 - Haute-Garonne</t>
  </si>
  <si>
    <t>32 - Gers</t>
  </si>
  <si>
    <t>33 - Gironde</t>
  </si>
  <si>
    <t>34 - Hérault</t>
  </si>
  <si>
    <t>35 - Ille-et-Vilaine</t>
  </si>
  <si>
    <t>36 - Indre</t>
  </si>
  <si>
    <t>37 - Indre-et-Loire</t>
  </si>
  <si>
    <t>38 - Isère</t>
  </si>
  <si>
    <t>39 - Jura</t>
  </si>
  <si>
    <t>40 - Landes</t>
  </si>
  <si>
    <t>41 - Loir-et-Cher</t>
  </si>
  <si>
    <t>42 - Loire</t>
  </si>
  <si>
    <t>43 - Haute-Loire</t>
  </si>
  <si>
    <t>44 - Loire-Atlantique</t>
  </si>
  <si>
    <t>45 - Loiret</t>
  </si>
  <si>
    <t>46 - Lot</t>
  </si>
  <si>
    <t>47 - Lot-et-Garonne</t>
  </si>
  <si>
    <t>48 - Lozère</t>
  </si>
  <si>
    <t>49 - Maine-et-Loire</t>
  </si>
  <si>
    <t>50 - Manche</t>
  </si>
  <si>
    <t>51 - Marne</t>
  </si>
  <si>
    <t>52 - Haute-Marne</t>
  </si>
  <si>
    <t>53 - Mayenne</t>
  </si>
  <si>
    <t>54 - Meurthe-et-Moselle</t>
  </si>
  <si>
    <t>55 - Meuse</t>
  </si>
  <si>
    <t>56 - Morbihan</t>
  </si>
  <si>
    <t>57 - Moselle</t>
  </si>
  <si>
    <t>58 - Nièvre</t>
  </si>
  <si>
    <t>59 - Nord</t>
  </si>
  <si>
    <t>60 - Oise</t>
  </si>
  <si>
    <t>61 - Orne</t>
  </si>
  <si>
    <t>62 - Nord-Pas-de-Calais</t>
  </si>
  <si>
    <t>63 - Puy-de-Dôme</t>
  </si>
  <si>
    <t>64 - Pyrénées-Atlantiques</t>
  </si>
  <si>
    <t>65 - Hautes-Pyrénées</t>
  </si>
  <si>
    <t>66 - Pyrénées-Orientales</t>
  </si>
  <si>
    <t>67 - Bas-Rhin</t>
  </si>
  <si>
    <t>68 - Haut-Rhin</t>
  </si>
  <si>
    <t>69 - Rhône</t>
  </si>
  <si>
    <t>70 - Haute-Saône</t>
  </si>
  <si>
    <t>71 - Saône-et-Loire</t>
  </si>
  <si>
    <t>72 - Sarthe</t>
  </si>
  <si>
    <t>73 - Savoie</t>
  </si>
  <si>
    <t>74 - Haute-Savoie</t>
  </si>
  <si>
    <t>75 - Paris</t>
  </si>
  <si>
    <t>76 - Seine-Maritime</t>
  </si>
  <si>
    <t>77 - Seine-et-Marne</t>
  </si>
  <si>
    <t>78 - Yvelines</t>
  </si>
  <si>
    <t>79 - Deux-Sèvres</t>
  </si>
  <si>
    <t>80 - Somme</t>
  </si>
  <si>
    <t>81 - Tarn</t>
  </si>
  <si>
    <t>82 - Tarn-et-Garonne</t>
  </si>
  <si>
    <t>83 - Var</t>
  </si>
  <si>
    <t>84 - Vaucluse</t>
  </si>
  <si>
    <t>85 - Vendée</t>
  </si>
  <si>
    <t>86 - Vienne</t>
  </si>
  <si>
    <t>87 - Haute-Vienne</t>
  </si>
  <si>
    <t>88 - Vosges</t>
  </si>
  <si>
    <t>89 - Yonne</t>
  </si>
  <si>
    <t>90 - Territoire de Belfort</t>
  </si>
  <si>
    <t>91 - Essonne</t>
  </si>
  <si>
    <t>92 - Hauts-de-Seine</t>
  </si>
  <si>
    <t>93 - Seine-Saint-Denis</t>
  </si>
  <si>
    <t>94 - Val-de-Marne</t>
  </si>
  <si>
    <t>95 - Val-d’Oise</t>
  </si>
  <si>
    <t>Libéraux et mixtes</t>
  </si>
  <si>
    <t>Centre-
Val de Loire</t>
  </si>
  <si>
    <t>55 +</t>
  </si>
  <si>
    <t>TABLEAU 4. AGE MOYEN DES CHIRURGIENS-DENTISTES par zone d'activité principale, mode d'exercice global, secteur d'activité et sexe</t>
  </si>
  <si>
    <t>Age moyen des chirurgiens-dentistes</t>
  </si>
  <si>
    <t>SEXE</t>
  </si>
  <si>
    <t>Hommes et Femmes</t>
  </si>
  <si>
    <t>-</t>
  </si>
  <si>
    <t>N/A - division par 0</t>
  </si>
  <si>
    <t>CC du Perche et Haut Vendômois</t>
  </si>
  <si>
    <t>200040772</t>
  </si>
  <si>
    <t>CC de la Sologne des Etangs</t>
  </si>
  <si>
    <t>244100780</t>
  </si>
  <si>
    <t>CC des Collines du Perche</t>
  </si>
  <si>
    <t>244100293</t>
  </si>
  <si>
    <t>CC Beauce Val de Loire</t>
  </si>
  <si>
    <t>200055481</t>
  </si>
  <si>
    <t>CC du Grand Chambord</t>
  </si>
  <si>
    <t>244100798</t>
  </si>
  <si>
    <t>CC du Romorantinais et du Monestois</t>
  </si>
  <si>
    <t>200018406</t>
  </si>
  <si>
    <t>CC des Terres du Val de Loire</t>
  </si>
  <si>
    <t>200070183</t>
  </si>
  <si>
    <t>CA de Blois ''Agglopolys''</t>
  </si>
  <si>
    <t>200030385</t>
  </si>
  <si>
    <t>CC de la Sologne des Rivières</t>
  </si>
  <si>
    <t>244100806</t>
  </si>
  <si>
    <t>CC Val-de-Cher-Controis</t>
  </si>
  <si>
    <t>200072064</t>
  </si>
  <si>
    <t>CC Coeur de Sologne</t>
  </si>
  <si>
    <t>200000800</t>
  </si>
  <si>
    <t>CA Territoires Vendômois</t>
  </si>
  <si>
    <t>200072072</t>
  </si>
  <si>
    <t>55 ans et plus</t>
  </si>
  <si>
    <t>Part des dent. lib. par tranche d'âge 2019_x000D_
55 à 59 ans</t>
  </si>
  <si>
    <t>Part des dent. lib. par tranche d'âge 2019_x000D_
60 ans et plus</t>
  </si>
  <si>
    <t>Part des dent. lib. par tranche d'âge 2019_x000D_
Moins de 40 ans</t>
  </si>
  <si>
    <t>Libellé</t>
  </si>
  <si>
    <t>Code</t>
  </si>
  <si>
    <t>Indic3</t>
  </si>
  <si>
    <t>Indic2</t>
  </si>
  <si>
    <t>Indic1</t>
  </si>
  <si>
    <t>Sélection : 12 communautés de communes (epci)</t>
  </si>
  <si>
    <t>Référentiel géographique : France par EPCI 2019</t>
  </si>
  <si>
    <t>Part des chirurgiens-dentistes libéraux par tranche d'âge présents au 31/12/N</t>
  </si>
  <si>
    <t>Formule</t>
  </si>
  <si>
    <t>Nbre de chirurgiens-dentistes par tranche d'âge rapporté au nombre total de chirurgiens-dentistes</t>
  </si>
  <si>
    <t>Lien vers une cartographie de cet indicateur</t>
  </si>
  <si>
    <t>http://cartosante.atlasante.fr/?view=map9&amp;indics=dent_popage.dentage&amp;serie=2019&amp;f1code=B&amp;lang=fr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</si>
</sst>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€_-;\-* #,##0\ _€_-;_-* &quot;-&quot;\ _€_-;_-@_-"/>
    <numFmt numFmtId="164" formatCode="_(&quot;$&quot;* #,##0_);_(&quot;$&quot;* \(#,##0\);_(&quot;$&quot;* &quot;-&quot;_);_(@_)"/>
    <numFmt numFmtId="165" formatCode="0.0"/>
  </numFmts>
  <fonts count="7" x14ac:knownFonts="1">
    <font>
      <sz val="12"/>
      <name val="Calibri"/>
    </font>
    <font>
      <sz val="12"/>
      <name val="Calibri"/>
      <family val="2"/>
    </font>
    <font>
      <b/>
      <sz val="12"/>
      <name val="Calibri"/>
      <family val="2"/>
    </font>
    <font>
      <i/>
      <sz val="11"/>
      <name val="Calibri"/>
      <family val="2"/>
    </font>
    <font>
      <b/>
      <sz val="12"/>
      <name val="Calibri"/>
    </font>
    <font>
      <i/>
      <sz val="1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E0E0E0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/>
    <xf numFmtId="41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/>
    <xf numFmtId="0" fontId="2" fillId="0" borderId="0" xfId="0" applyFont="1" applyAlignment="1"/>
    <xf numFmtId="0" fontId="0" fillId="2" borderId="0" xfId="0" applyFill="1"/>
    <xf numFmtId="0" fontId="3" fillId="0" borderId="0" xfId="0" applyFont="1"/>
    <xf numFmtId="0" fontId="1" fillId="2" borderId="0" xfId="0" applyFont="1" applyFill="1"/>
    <xf numFmtId="3" fontId="0" fillId="0" borderId="0" xfId="0" applyNumberFormat="1"/>
    <xf numFmtId="1" fontId="0" fillId="0" borderId="0" xfId="0" applyNumberFormat="1"/>
    <xf numFmtId="0" fontId="4" fillId="0" borderId="0" xfId="0" applyFont="1" applyAlignment="1"/>
    <xf numFmtId="0" fontId="5" fillId="0" borderId="0" xfId="0" applyFont="1"/>
    <xf numFmtId="0" fontId="6" fillId="0" borderId="0" xfId="1"/>
    <xf numFmtId="0" fontId="6" fillId="3" borderId="0" xfId="1" applyFill="1"/>
    <xf numFmtId="0" fontId="6" fillId="0" borderId="0" xfId="1" applyFill="1"/>
    <xf numFmtId="0" fontId="6" fillId="0" borderId="0" xfId="1" applyAlignment="1">
      <alignment wrapText="1"/>
    </xf>
    <xf numFmtId="165" fontId="0" fillId="0" borderId="0" xfId="0" applyNumberForma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1"/>
  </cellXfs>
  <cellStyles count="4">
    <cellStyle name="Comma [0]" xfId="2"/>
    <cellStyle name="Currency [0]" xfId="3"/>
    <cellStyle name="Normal" xfId="0" builtinId="0"/>
    <cellStyle name="Normal 2" xfId="1"/>
  </cellStyles>
  <dxfs count="0"/>
  <tableStyles count="0" defaultTableStyle="TableStyleMedium9" defaultPivotStyle="PivotStyleMedium4"/>
  <colors>
    <mruColors>
      <color rgb="FFC0E0E0"/>
      <color rgb="FF4083A1"/>
      <color rgb="FF0025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6149111997605073"/>
          <c:y val="4.057174454375953E-2"/>
          <c:w val="0.66049833137373659"/>
          <c:h val="0.5399262075799466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'Chir-Dentistes'!$A$10</c:f>
              <c:strCache>
                <c:ptCount val="1"/>
                <c:pt idx="0">
                  <c:v>Moins de 40 ans</c:v>
                </c:pt>
              </c:strCache>
            </c:strRef>
          </c:tx>
          <c:spPr>
            <a:solidFill>
              <a:srgbClr val="FFF3C7"/>
            </a:solidFill>
            <a:ln w="9525"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'Chir-Dentistes'!$E$9:$G$9</c:f>
              <c:strCache>
                <c:ptCount val="3"/>
                <c:pt idx="0">
                  <c:v>Loir-et-Cher</c:v>
                </c:pt>
                <c:pt idx="1">
                  <c:v>Centre-Val de Loire</c:v>
                </c:pt>
                <c:pt idx="2">
                  <c:v>France métropolitaine</c:v>
                </c:pt>
              </c:strCache>
            </c:strRef>
          </c:cat>
          <c:val>
            <c:numRef>
              <c:f>'Chir-Dentistes'!$E$10:$G$10</c:f>
              <c:numCache>
                <c:formatCode>General</c:formatCode>
                <c:ptCount val="3"/>
                <c:pt idx="0">
                  <c:v>28.1</c:v>
                </c:pt>
                <c:pt idx="1">
                  <c:v>29.4</c:v>
                </c:pt>
                <c:pt idx="2">
                  <c:v>32.9</c:v>
                </c:pt>
              </c:numCache>
            </c:numRef>
          </c:val>
        </c:ser>
        <c:ser>
          <c:idx val="1"/>
          <c:order val="1"/>
          <c:tx>
            <c:strRef>
              <c:f>'Chir-Dentistes'!$A$11</c:f>
              <c:strCache>
                <c:ptCount val="1"/>
                <c:pt idx="0">
                  <c:v>40 à 49 ans</c:v>
                </c:pt>
              </c:strCache>
            </c:strRef>
          </c:tx>
          <c:spPr>
            <a:solidFill>
              <a:srgbClr val="C0E0E0"/>
            </a:solidFill>
            <a:ln>
              <a:solidFill>
                <a:srgbClr val="002555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9.1012507698439871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4604726526495792E-2"/>
                  <c:y val="-5.62908246989955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'Chir-Dentistes'!$E$9:$G$9</c:f>
              <c:strCache>
                <c:ptCount val="3"/>
                <c:pt idx="0">
                  <c:v>Loir-et-Cher</c:v>
                </c:pt>
                <c:pt idx="1">
                  <c:v>Centre-Val de Loire</c:v>
                </c:pt>
                <c:pt idx="2">
                  <c:v>France métropolitaine</c:v>
                </c:pt>
              </c:strCache>
            </c:strRef>
          </c:cat>
          <c:val>
            <c:numRef>
              <c:f>'Chir-Dentistes'!$E$11:$G$11</c:f>
              <c:numCache>
                <c:formatCode>General</c:formatCode>
                <c:ptCount val="3"/>
                <c:pt idx="0">
                  <c:v>14</c:v>
                </c:pt>
                <c:pt idx="1">
                  <c:v>16.5</c:v>
                </c:pt>
                <c:pt idx="2">
                  <c:v>18.899999999999999</c:v>
                </c:pt>
              </c:numCache>
            </c:numRef>
          </c:val>
        </c:ser>
        <c:ser>
          <c:idx val="2"/>
          <c:order val="2"/>
          <c:tx>
            <c:strRef>
              <c:f>'Chir-Dentistes'!$A$12</c:f>
              <c:strCache>
                <c:ptCount val="1"/>
                <c:pt idx="0">
                  <c:v>50 à 54 ans</c:v>
                </c:pt>
              </c:strCache>
            </c:strRef>
          </c:tx>
          <c:spPr>
            <a:solidFill>
              <a:srgbClr val="80B1C0"/>
            </a:solidFill>
            <a:ln>
              <a:solidFill>
                <a:srgbClr val="002555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'Chir-Dentistes'!$E$9:$G$9</c:f>
              <c:strCache>
                <c:ptCount val="3"/>
                <c:pt idx="0">
                  <c:v>Loir-et-Cher</c:v>
                </c:pt>
                <c:pt idx="1">
                  <c:v>Centre-Val de Loire</c:v>
                </c:pt>
                <c:pt idx="2">
                  <c:v>France métropolitaine</c:v>
                </c:pt>
              </c:strCache>
            </c:strRef>
          </c:cat>
          <c:val>
            <c:numRef>
              <c:f>'Chir-Dentistes'!$E$12:$G$12</c:f>
              <c:numCache>
                <c:formatCode>General</c:formatCode>
                <c:ptCount val="3"/>
                <c:pt idx="0">
                  <c:v>7</c:v>
                </c:pt>
                <c:pt idx="1">
                  <c:v>10.8</c:v>
                </c:pt>
                <c:pt idx="2">
                  <c:v>10.8</c:v>
                </c:pt>
              </c:numCache>
            </c:numRef>
          </c:val>
        </c:ser>
        <c:ser>
          <c:idx val="3"/>
          <c:order val="3"/>
          <c:tx>
            <c:strRef>
              <c:f>'Chir-Dentistes'!$A$13</c:f>
              <c:strCache>
                <c:ptCount val="1"/>
                <c:pt idx="0">
                  <c:v>55 à 59 ans</c:v>
                </c:pt>
              </c:strCache>
            </c:strRef>
          </c:tx>
          <c:spPr>
            <a:solidFill>
              <a:srgbClr val="4083A1"/>
            </a:solidFill>
            <a:ln>
              <a:solidFill>
                <a:srgbClr val="002555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'Chir-Dentistes'!$E$9:$G$9</c:f>
              <c:strCache>
                <c:ptCount val="3"/>
                <c:pt idx="0">
                  <c:v>Loir-et-Cher</c:v>
                </c:pt>
                <c:pt idx="1">
                  <c:v>Centre-Val de Loire</c:v>
                </c:pt>
                <c:pt idx="2">
                  <c:v>France métropolitaine</c:v>
                </c:pt>
              </c:strCache>
            </c:strRef>
          </c:cat>
          <c:val>
            <c:numRef>
              <c:f>'Chir-Dentistes'!$E$13:$G$13</c:f>
              <c:numCache>
                <c:formatCode>General</c:formatCode>
                <c:ptCount val="3"/>
                <c:pt idx="0">
                  <c:v>26.3</c:v>
                </c:pt>
                <c:pt idx="1">
                  <c:v>21.2</c:v>
                </c:pt>
                <c:pt idx="2">
                  <c:v>17.899999999999999</c:v>
                </c:pt>
              </c:numCache>
            </c:numRef>
          </c:val>
        </c:ser>
        <c:ser>
          <c:idx val="4"/>
          <c:order val="4"/>
          <c:tx>
            <c:strRef>
              <c:f>'Chir-Dentistes'!$A$14</c:f>
              <c:strCache>
                <c:ptCount val="1"/>
                <c:pt idx="0">
                  <c:v>60 ans et plus</c:v>
                </c:pt>
              </c:strCache>
            </c:strRef>
          </c:tx>
          <c:spPr>
            <a:solidFill>
              <a:srgbClr val="005482"/>
            </a:solidFill>
            <a:ln>
              <a:solidFill>
                <a:srgbClr val="002555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'Chir-Dentistes'!$E$9:$G$9</c:f>
              <c:strCache>
                <c:ptCount val="3"/>
                <c:pt idx="0">
                  <c:v>Loir-et-Cher</c:v>
                </c:pt>
                <c:pt idx="1">
                  <c:v>Centre-Val de Loire</c:v>
                </c:pt>
                <c:pt idx="2">
                  <c:v>France métropolitaine</c:v>
                </c:pt>
              </c:strCache>
            </c:strRef>
          </c:cat>
          <c:val>
            <c:numRef>
              <c:f>'Chir-Dentistes'!$E$14:$G$14</c:f>
              <c:numCache>
                <c:formatCode>General</c:formatCode>
                <c:ptCount val="3"/>
                <c:pt idx="0">
                  <c:v>24.6</c:v>
                </c:pt>
                <c:pt idx="1">
                  <c:v>22.2</c:v>
                </c:pt>
                <c:pt idx="2">
                  <c:v>19.5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43297856"/>
        <c:axId val="143298248"/>
      </c:barChart>
      <c:catAx>
        <c:axId val="143297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298248"/>
        <c:crosses val="autoZero"/>
        <c:auto val="1"/>
        <c:lblAlgn val="ctr"/>
        <c:lblOffset val="100"/>
        <c:noMultiLvlLbl val="0"/>
      </c:catAx>
      <c:valAx>
        <c:axId val="143298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29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349081627802587"/>
          <c:y val="0.77236038564486365"/>
          <c:w val="0.87667548951434104"/>
          <c:h val="0.17521579833265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>
              <a:lumMod val="75000"/>
              <a:lumOff val="2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555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4083A1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C0E0E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DREES!$K$2:$M$2</c:f>
              <c:strCache>
                <c:ptCount val="3"/>
                <c:pt idx="0">
                  <c:v>Loir-et-Cher</c:v>
                </c:pt>
                <c:pt idx="1">
                  <c:v>Centre-
Val de Loire</c:v>
                </c:pt>
                <c:pt idx="2">
                  <c:v>France métropolitaine</c:v>
                </c:pt>
              </c:strCache>
            </c:strRef>
          </c:cat>
          <c:val>
            <c:numRef>
              <c:f>DREES!$K$3:$M$3</c:f>
              <c:numCache>
                <c:formatCode>0.0</c:formatCode>
                <c:ptCount val="3"/>
                <c:pt idx="0">
                  <c:v>3.8099999999999996</c:v>
                </c:pt>
                <c:pt idx="1">
                  <c:v>4.01</c:v>
                </c:pt>
                <c:pt idx="2">
                  <c:v>5.61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732016"/>
        <c:axId val="145731624"/>
      </c:barChart>
      <c:catAx>
        <c:axId val="14573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731624"/>
        <c:crosses val="autoZero"/>
        <c:auto val="1"/>
        <c:lblAlgn val="ctr"/>
        <c:lblOffset val="100"/>
        <c:noMultiLvlLbl val="0"/>
      </c:catAx>
      <c:valAx>
        <c:axId val="145731624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4573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'Chir-Dentistes'!$B$95</c:f>
              <c:strCache>
                <c:ptCount val="1"/>
                <c:pt idx="0">
                  <c:v>Loir-et-Cher</c:v>
                </c:pt>
              </c:strCache>
            </c:strRef>
          </c:tx>
          <c:spPr>
            <a:solidFill>
              <a:srgbClr val="00255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'Chir-Dentistes'!$A$96:$A$106</c15:sqref>
                  </c15:fullRef>
                </c:ext>
              </c:extLst>
              <c:f>('Chir-Dentistes'!$A$96,'Chir-Dentistes'!$A$106)</c:f>
              <c:strCache>
                <c:ptCount val="2"/>
                <c:pt idx="0">
                  <c:v>2009</c:v>
                </c:pt>
                <c:pt idx="1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'Chir-Dentistes'!$B$96:$B$106</c15:sqref>
                  </c15:fullRef>
                </c:ext>
              </c:extLst>
              <c:f>('Chir-Dentistes'!$B$96,'Chir-Dentistes'!$B$106)</c:f>
              <c:numCache>
                <c:formatCode>General</c:formatCode>
                <c:ptCount val="2"/>
                <c:pt idx="0">
                  <c:v>4</c:v>
                </c:pt>
                <c:pt idx="1">
                  <c:v>3.6</c:v>
                </c:pt>
              </c:numCache>
            </c:numRef>
          </c:val>
        </c:ser>
        <c:ser>
          <c:idx val="1"/>
          <c:order val="1"/>
          <c:tx>
            <c:strRef>
              <c:f>'Chir-Dentistes'!$C$95</c:f>
              <c:strCache>
                <c:ptCount val="1"/>
                <c:pt idx="0">
                  <c:v>Centre-Val de Loire</c:v>
                </c:pt>
              </c:strCache>
            </c:strRef>
          </c:tx>
          <c:spPr>
            <a:solidFill>
              <a:srgbClr val="4083A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'Chir-Dentistes'!$A$96:$A$106</c15:sqref>
                  </c15:fullRef>
                </c:ext>
              </c:extLst>
              <c:f>('Chir-Dentistes'!$A$96,'Chir-Dentistes'!$A$106)</c:f>
              <c:strCache>
                <c:ptCount val="2"/>
                <c:pt idx="0">
                  <c:v>2009</c:v>
                </c:pt>
                <c:pt idx="1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'Chir-Dentistes'!$C$96:$C$106</c15:sqref>
                  </c15:fullRef>
                </c:ext>
              </c:extLst>
              <c:f>('Chir-Dentistes'!$C$96,'Chir-Dentistes'!$C$106)</c:f>
              <c:numCache>
                <c:formatCode>General</c:formatCode>
                <c:ptCount val="2"/>
                <c:pt idx="0">
                  <c:v>4.0999999999999996</c:v>
                </c:pt>
                <c:pt idx="1">
                  <c:v>3.7</c:v>
                </c:pt>
              </c:numCache>
            </c:numRef>
          </c:val>
        </c:ser>
        <c:ser>
          <c:idx val="2"/>
          <c:order val="2"/>
          <c:tx>
            <c:strRef>
              <c:f>'Chir-Dentistes'!$D$95</c:f>
              <c:strCache>
                <c:ptCount val="1"/>
                <c:pt idx="0">
                  <c:v>France métropolitaine</c:v>
                </c:pt>
              </c:strCache>
            </c:strRef>
          </c:tx>
          <c:spPr>
            <a:solidFill>
              <a:srgbClr val="C0E0E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'Chir-Dentistes'!$A$96:$A$106</c15:sqref>
                  </c15:fullRef>
                </c:ext>
              </c:extLst>
              <c:f>('Chir-Dentistes'!$A$96,'Chir-Dentistes'!$A$106)</c:f>
              <c:strCache>
                <c:ptCount val="2"/>
                <c:pt idx="0">
                  <c:v>2009</c:v>
                </c:pt>
                <c:pt idx="1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'Chir-Dentistes'!$D$96:$D$106</c15:sqref>
                  </c15:fullRef>
                </c:ext>
              </c:extLst>
              <c:f>('Chir-Dentistes'!$D$96,'Chir-Dentistes'!$D$106)</c:f>
              <c:numCache>
                <c:formatCode>General</c:formatCode>
                <c:ptCount val="2"/>
                <c:pt idx="0">
                  <c:v>5.3</c:v>
                </c:pt>
                <c:pt idx="1">
                  <c:v>5.3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6003520"/>
        <c:axId val="146003912"/>
      </c:barChart>
      <c:catAx>
        <c:axId val="146003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003912"/>
        <c:crosses val="autoZero"/>
        <c:auto val="1"/>
        <c:lblAlgn val="ctr"/>
        <c:lblOffset val="100"/>
        <c:noMultiLvlLbl val="0"/>
      </c:catAx>
      <c:valAx>
        <c:axId val="146003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600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>
              <a:lumMod val="75000"/>
              <a:lumOff val="2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'Chir-Dentistes'!$B$23</c:f>
              <c:strCache>
                <c:ptCount val="1"/>
                <c:pt idx="0">
                  <c:v>Loir-et-Cher</c:v>
                </c:pt>
              </c:strCache>
            </c:strRef>
          </c:tx>
          <c:spPr>
            <a:solidFill>
              <a:srgbClr val="00255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255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'Chir-Dentistes'!$A$24:$A$30</c:f>
              <c:strCache>
                <c:ptCount val="7"/>
                <c:pt idx="0">
                  <c:v>Total</c:v>
                </c:pt>
                <c:pt idx="2">
                  <c:v>Moins de 40 ans</c:v>
                </c:pt>
                <c:pt idx="3">
                  <c:v>40 à 49 ans</c:v>
                </c:pt>
                <c:pt idx="4">
                  <c:v>50 à 54 ans</c:v>
                </c:pt>
                <c:pt idx="5">
                  <c:v>55 à 59 ans</c:v>
                </c:pt>
                <c:pt idx="6">
                  <c:v>60 ans et plus</c:v>
                </c:pt>
              </c:strCache>
            </c:strRef>
          </c:cat>
          <c:val>
            <c:numRef>
              <c:f>'Chir-Dentistes'!$B$24:$B$30</c:f>
              <c:numCache>
                <c:formatCode>General</c:formatCode>
                <c:ptCount val="7"/>
                <c:pt idx="0">
                  <c:v>48.3</c:v>
                </c:pt>
                <c:pt idx="2">
                  <c:v>46.9</c:v>
                </c:pt>
                <c:pt idx="3">
                  <c:v>43.8</c:v>
                </c:pt>
                <c:pt idx="4">
                  <c:v>62.5</c:v>
                </c:pt>
                <c:pt idx="5">
                  <c:v>50</c:v>
                </c:pt>
                <c:pt idx="6">
                  <c:v>46.4</c:v>
                </c:pt>
              </c:numCache>
            </c:numRef>
          </c:val>
        </c:ser>
        <c:ser>
          <c:idx val="1"/>
          <c:order val="1"/>
          <c:tx>
            <c:strRef>
              <c:f>'Chir-Dentistes'!$C$23</c:f>
              <c:strCache>
                <c:ptCount val="1"/>
                <c:pt idx="0">
                  <c:v>Centre-Val de Loire</c:v>
                </c:pt>
              </c:strCache>
            </c:strRef>
          </c:tx>
          <c:spPr>
            <a:solidFill>
              <a:srgbClr val="4083A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255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'Chir-Dentistes'!$A$24:$A$30</c:f>
              <c:strCache>
                <c:ptCount val="7"/>
                <c:pt idx="0">
                  <c:v>Total</c:v>
                </c:pt>
                <c:pt idx="2">
                  <c:v>Moins de 40 ans</c:v>
                </c:pt>
                <c:pt idx="3">
                  <c:v>40 à 49 ans</c:v>
                </c:pt>
                <c:pt idx="4">
                  <c:v>50 à 54 ans</c:v>
                </c:pt>
                <c:pt idx="5">
                  <c:v>55 à 59 ans</c:v>
                </c:pt>
                <c:pt idx="6">
                  <c:v>60 ans et plus</c:v>
                </c:pt>
              </c:strCache>
            </c:strRef>
          </c:cat>
          <c:val>
            <c:numRef>
              <c:f>'Chir-Dentistes'!$C$24:$C$30</c:f>
              <c:numCache>
                <c:formatCode>General</c:formatCode>
                <c:ptCount val="7"/>
                <c:pt idx="0">
                  <c:v>43.3</c:v>
                </c:pt>
                <c:pt idx="2">
                  <c:v>51.4</c:v>
                </c:pt>
                <c:pt idx="3">
                  <c:v>51</c:v>
                </c:pt>
                <c:pt idx="4">
                  <c:v>42.7</c:v>
                </c:pt>
                <c:pt idx="5">
                  <c:v>41.6</c:v>
                </c:pt>
                <c:pt idx="6">
                  <c:v>27.8</c:v>
                </c:pt>
              </c:numCache>
            </c:numRef>
          </c:val>
        </c:ser>
        <c:ser>
          <c:idx val="2"/>
          <c:order val="2"/>
          <c:tx>
            <c:strRef>
              <c:f>'Chir-Dentistes'!$D$23</c:f>
              <c:strCache>
                <c:ptCount val="1"/>
                <c:pt idx="0">
                  <c:v>France métropolitaine</c:v>
                </c:pt>
              </c:strCache>
            </c:strRef>
          </c:tx>
          <c:spPr>
            <a:solidFill>
              <a:srgbClr val="C0E0E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255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'Chir-Dentistes'!$A$24:$A$30</c:f>
              <c:strCache>
                <c:ptCount val="7"/>
                <c:pt idx="0">
                  <c:v>Total</c:v>
                </c:pt>
                <c:pt idx="2">
                  <c:v>Moins de 40 ans</c:v>
                </c:pt>
                <c:pt idx="3">
                  <c:v>40 à 49 ans</c:v>
                </c:pt>
                <c:pt idx="4">
                  <c:v>50 à 54 ans</c:v>
                </c:pt>
                <c:pt idx="5">
                  <c:v>55 à 59 ans</c:v>
                </c:pt>
                <c:pt idx="6">
                  <c:v>60 ans et plus</c:v>
                </c:pt>
              </c:strCache>
            </c:strRef>
          </c:cat>
          <c:val>
            <c:numRef>
              <c:f>'Chir-Dentistes'!$D$24:$D$30</c:f>
              <c:numCache>
                <c:formatCode>General</c:formatCode>
                <c:ptCount val="7"/>
                <c:pt idx="0">
                  <c:v>43.1</c:v>
                </c:pt>
                <c:pt idx="2">
                  <c:v>54.7</c:v>
                </c:pt>
                <c:pt idx="3">
                  <c:v>47.7</c:v>
                </c:pt>
                <c:pt idx="4">
                  <c:v>42.6</c:v>
                </c:pt>
                <c:pt idx="5">
                  <c:v>37.4</c:v>
                </c:pt>
                <c:pt idx="6">
                  <c:v>24.3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143299032"/>
        <c:axId val="143299424"/>
      </c:barChart>
      <c:catAx>
        <c:axId val="143299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2555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299424"/>
        <c:crosses val="autoZero"/>
        <c:auto val="1"/>
        <c:lblAlgn val="ctr"/>
        <c:lblOffset val="100"/>
        <c:noMultiLvlLbl val="0"/>
      </c:catAx>
      <c:valAx>
        <c:axId val="143299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3299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2555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rgbClr val="002555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'Chir-Dentistes'!$E$68</c:f>
              <c:strCache>
                <c:ptCount val="1"/>
                <c:pt idx="0">
                  <c:v>Loir-et-Cher</c:v>
                </c:pt>
              </c:strCache>
            </c:strRef>
          </c:tx>
          <c:spPr>
            <a:ln w="28575" cap="rnd">
              <a:solidFill>
                <a:srgbClr val="00255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555"/>
              </a:solidFill>
              <a:ln w="9525">
                <a:solidFill>
                  <a:srgbClr val="002555"/>
                </a:solidFill>
              </a:ln>
              <a:effectLst/>
            </c:spPr>
          </c:marker>
          <c:dLbls>
            <c:dLbl>
              <c:idx val="9"/>
              <c:layout>
                <c:manualLayout>
                  <c:x val="8.1066666666666668E-4"/>
                  <c:y val="4.0162219305920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255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'Chir-Dentistes'!$A$69:$A$78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'Chir-Dentistes'!$E$69:$E$78</c:f>
              <c:numCache>
                <c:formatCode>0</c:formatCode>
                <c:ptCount val="10"/>
                <c:pt idx="0" formatCode="General">
                  <c:v>100</c:v>
                </c:pt>
                <c:pt idx="1">
                  <c:v>97.6</c:v>
                </c:pt>
                <c:pt idx="2">
                  <c:v>92.8</c:v>
                </c:pt>
                <c:pt idx="3">
                  <c:v>94.4</c:v>
                </c:pt>
                <c:pt idx="4">
                  <c:v>105.6</c:v>
                </c:pt>
                <c:pt idx="5">
                  <c:v>99.2</c:v>
                </c:pt>
                <c:pt idx="6">
                  <c:v>97.6</c:v>
                </c:pt>
                <c:pt idx="7">
                  <c:v>95.2</c:v>
                </c:pt>
                <c:pt idx="8">
                  <c:v>95.2</c:v>
                </c:pt>
                <c:pt idx="9">
                  <c:v>94.4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'Chir-Dentistes'!$F$68</c:f>
              <c:strCache>
                <c:ptCount val="1"/>
                <c:pt idx="0">
                  <c:v>Centre-Val de Loire</c:v>
                </c:pt>
              </c:strCache>
            </c:strRef>
          </c:tx>
          <c:spPr>
            <a:ln w="28575" cap="rnd">
              <a:solidFill>
                <a:srgbClr val="4083A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083A1"/>
              </a:solidFill>
              <a:ln w="9525">
                <a:solidFill>
                  <a:srgbClr val="4083A1"/>
                </a:solidFill>
              </a:ln>
              <a:effectLst/>
            </c:spPr>
          </c:marker>
          <c:dLbls>
            <c:dLbl>
              <c:idx val="9"/>
              <c:layout>
                <c:manualLayout>
                  <c:x val="8.1066666666666668E-4"/>
                  <c:y val="-6.134076990376203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255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'Chir-Dentistes'!$A$69:$A$78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'Chir-Dentistes'!$F$69:$F$78</c:f>
              <c:numCache>
                <c:formatCode>0</c:formatCode>
                <c:ptCount val="10"/>
                <c:pt idx="0" formatCode="General">
                  <c:v>100</c:v>
                </c:pt>
                <c:pt idx="1">
                  <c:v>99.115044247787608</c:v>
                </c:pt>
                <c:pt idx="2">
                  <c:v>98.426745329400191</c:v>
                </c:pt>
                <c:pt idx="3">
                  <c:v>97.935103244837762</c:v>
                </c:pt>
                <c:pt idx="4">
                  <c:v>103.44149459193707</c:v>
                </c:pt>
                <c:pt idx="5">
                  <c:v>98.918387413962634</c:v>
                </c:pt>
                <c:pt idx="6">
                  <c:v>99.115044247787608</c:v>
                </c:pt>
                <c:pt idx="7">
                  <c:v>98.72173058013766</c:v>
                </c:pt>
                <c:pt idx="8">
                  <c:v>96.951819075712876</c:v>
                </c:pt>
                <c:pt idx="9">
                  <c:v>95.181907571288107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'Chir-Dentistes'!$G$68</c:f>
              <c:strCache>
                <c:ptCount val="1"/>
                <c:pt idx="0">
                  <c:v>France métropolitaine</c:v>
                </c:pt>
              </c:strCache>
            </c:strRef>
          </c:tx>
          <c:spPr>
            <a:ln w="28575" cap="rnd">
              <a:solidFill>
                <a:srgbClr val="C0E0E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E0E0"/>
              </a:solidFill>
              <a:ln w="9525">
                <a:solidFill>
                  <a:srgbClr val="C0E0E0"/>
                </a:solidFill>
              </a:ln>
              <a:effectLst/>
            </c:spPr>
          </c:marker>
          <c:dLbls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255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'Chir-Dentistes'!$A$69:$A$78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'Chir-Dentistes'!$G$69:$G$78</c:f>
              <c:numCache>
                <c:formatCode>0</c:formatCode>
                <c:ptCount val="10"/>
                <c:pt idx="0" formatCode="General">
                  <c:v>100</c:v>
                </c:pt>
                <c:pt idx="1">
                  <c:v>99.574730173627401</c:v>
                </c:pt>
                <c:pt idx="2">
                  <c:v>99.694978883153453</c:v>
                </c:pt>
                <c:pt idx="3">
                  <c:v>99.243312998592216</c:v>
                </c:pt>
                <c:pt idx="4">
                  <c:v>105.93324730173627</c:v>
                </c:pt>
                <c:pt idx="5">
                  <c:v>100.04106053496011</c:v>
                </c:pt>
                <c:pt idx="6">
                  <c:v>100.26982637259502</c:v>
                </c:pt>
                <c:pt idx="7">
                  <c:v>100.6129751290474</c:v>
                </c:pt>
                <c:pt idx="8">
                  <c:v>100.6129751290474</c:v>
                </c:pt>
                <c:pt idx="9">
                  <c:v>100.73322383857344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00208"/>
        <c:axId val="143300600"/>
      </c:lineChart>
      <c:catAx>
        <c:axId val="14330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2555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300600"/>
        <c:crosses val="autoZero"/>
        <c:auto val="1"/>
        <c:lblAlgn val="ctr"/>
        <c:lblOffset val="100"/>
        <c:noMultiLvlLbl val="0"/>
      </c:catAx>
      <c:valAx>
        <c:axId val="143300600"/>
        <c:scaling>
          <c:orientation val="minMax"/>
          <c:min val="8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2555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30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2555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rgbClr val="002555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'Chir-Dentistes'!$B$95</c:f>
              <c:strCache>
                <c:ptCount val="1"/>
                <c:pt idx="0">
                  <c:v>Loir-et-Cher</c:v>
                </c:pt>
              </c:strCache>
            </c:strRef>
          </c:tx>
          <c:spPr>
            <a:solidFill>
              <a:srgbClr val="00255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255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'Chir-Dentistes'!$A$96:$A$106</c15:sqref>
                  </c15:fullRef>
                </c:ext>
              </c:extLst>
              <c:f>('Chir-Dentistes'!$A$96,'Chir-Dentistes'!$A$106)</c:f>
              <c:strCache>
                <c:ptCount val="2"/>
                <c:pt idx="0">
                  <c:v>2009</c:v>
                </c:pt>
                <c:pt idx="1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'Chir-Dentistes'!$B$96:$B$106</c15:sqref>
                  </c15:fullRef>
                </c:ext>
              </c:extLst>
              <c:f>('Chir-Dentistes'!$B$96,'Chir-Dentistes'!$B$106)</c:f>
              <c:numCache>
                <c:formatCode>General</c:formatCode>
                <c:ptCount val="2"/>
                <c:pt idx="0">
                  <c:v>4</c:v>
                </c:pt>
                <c:pt idx="1">
                  <c:v>3.6</c:v>
                </c:pt>
              </c:numCache>
            </c:numRef>
          </c:val>
        </c:ser>
        <c:ser>
          <c:idx val="1"/>
          <c:order val="1"/>
          <c:tx>
            <c:strRef>
              <c:f>'Chir-Dentistes'!$C$95</c:f>
              <c:strCache>
                <c:ptCount val="1"/>
                <c:pt idx="0">
                  <c:v>Centre-Val de Loire</c:v>
                </c:pt>
              </c:strCache>
            </c:strRef>
          </c:tx>
          <c:spPr>
            <a:solidFill>
              <a:srgbClr val="4083A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255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'Chir-Dentistes'!$A$96:$A$106</c15:sqref>
                  </c15:fullRef>
                </c:ext>
              </c:extLst>
              <c:f>('Chir-Dentistes'!$A$96,'Chir-Dentistes'!$A$106)</c:f>
              <c:strCache>
                <c:ptCount val="2"/>
                <c:pt idx="0">
                  <c:v>2009</c:v>
                </c:pt>
                <c:pt idx="1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'Chir-Dentistes'!$C$96:$C$106</c15:sqref>
                  </c15:fullRef>
                </c:ext>
              </c:extLst>
              <c:f>('Chir-Dentistes'!$C$96,'Chir-Dentistes'!$C$106)</c:f>
              <c:numCache>
                <c:formatCode>General</c:formatCode>
                <c:ptCount val="2"/>
                <c:pt idx="0">
                  <c:v>4.0999999999999996</c:v>
                </c:pt>
                <c:pt idx="1">
                  <c:v>3.7</c:v>
                </c:pt>
              </c:numCache>
            </c:numRef>
          </c:val>
        </c:ser>
        <c:ser>
          <c:idx val="2"/>
          <c:order val="2"/>
          <c:tx>
            <c:strRef>
              <c:f>'Chir-Dentistes'!$D$95</c:f>
              <c:strCache>
                <c:ptCount val="1"/>
                <c:pt idx="0">
                  <c:v>France métropolitaine</c:v>
                </c:pt>
              </c:strCache>
            </c:strRef>
          </c:tx>
          <c:spPr>
            <a:solidFill>
              <a:srgbClr val="C0E0E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255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'Chir-Dentistes'!$A$96:$A$106</c15:sqref>
                  </c15:fullRef>
                </c:ext>
              </c:extLst>
              <c:f>('Chir-Dentistes'!$A$96,'Chir-Dentistes'!$A$106)</c:f>
              <c:strCache>
                <c:ptCount val="2"/>
                <c:pt idx="0">
                  <c:v>2009</c:v>
                </c:pt>
                <c:pt idx="1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'Chir-Dentistes'!$D$96:$D$106</c15:sqref>
                  </c15:fullRef>
                </c:ext>
              </c:extLst>
              <c:f>('Chir-Dentistes'!$D$96,'Chir-Dentistes'!$D$106)</c:f>
              <c:numCache>
                <c:formatCode>General</c:formatCode>
                <c:ptCount val="2"/>
                <c:pt idx="0">
                  <c:v>5.3</c:v>
                </c:pt>
                <c:pt idx="1">
                  <c:v>5.3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730448"/>
        <c:axId val="145730840"/>
      </c:barChart>
      <c:catAx>
        <c:axId val="145730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730840"/>
        <c:crosses val="autoZero"/>
        <c:auto val="1"/>
        <c:lblAlgn val="ctr"/>
        <c:lblOffset val="100"/>
        <c:noMultiLvlLbl val="0"/>
      </c:catAx>
      <c:valAx>
        <c:axId val="145730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573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2555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rgbClr val="002555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'Chir-Dentistes'!$B$123</c:f>
              <c:strCache>
                <c:ptCount val="1"/>
                <c:pt idx="0">
                  <c:v>Loir-et-Cher</c:v>
                </c:pt>
              </c:strCache>
            </c:strRef>
          </c:tx>
          <c:spPr>
            <a:solidFill>
              <a:srgbClr val="00255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'Chir-Dentistes'!$A$124:$A$133</c15:sqref>
                  </c15:fullRef>
                </c:ext>
              </c:extLst>
              <c:f>('Chir-Dentistes'!$A$124,'Chir-Dentistes'!$A$133)</c:f>
              <c:strCache>
                <c:ptCount val="2"/>
                <c:pt idx="0">
                  <c:v>2009</c:v>
                </c:pt>
                <c:pt idx="1">
                  <c:v>2018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'Chir-Dentistes'!$B$124:$B$133</c15:sqref>
                  </c15:fullRef>
                </c:ext>
              </c:extLst>
              <c:f>('Chir-Dentistes'!$B$124,'Chir-Dentistes'!$B$133)</c:f>
              <c:numCache>
                <c:formatCode>#,##0</c:formatCode>
                <c:ptCount val="2"/>
                <c:pt idx="0">
                  <c:v>2375</c:v>
                </c:pt>
                <c:pt idx="1">
                  <c:v>2419</c:v>
                </c:pt>
              </c:numCache>
            </c:numRef>
          </c:val>
        </c:ser>
        <c:ser>
          <c:idx val="1"/>
          <c:order val="1"/>
          <c:tx>
            <c:strRef>
              <c:f>'Chir-Dentistes'!$C$123</c:f>
              <c:strCache>
                <c:ptCount val="1"/>
                <c:pt idx="0">
                  <c:v>Centre-Val de Loire</c:v>
                </c:pt>
              </c:strCache>
            </c:strRef>
          </c:tx>
          <c:spPr>
            <a:solidFill>
              <a:srgbClr val="4083A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'Chir-Dentistes'!$A$124:$A$133</c15:sqref>
                  </c15:fullRef>
                </c:ext>
              </c:extLst>
              <c:f>('Chir-Dentistes'!$A$124,'Chir-Dentistes'!$A$133)</c:f>
              <c:strCache>
                <c:ptCount val="2"/>
                <c:pt idx="0">
                  <c:v>2009</c:v>
                </c:pt>
                <c:pt idx="1">
                  <c:v>2018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'Chir-Dentistes'!$C$124:$C$133</c15:sqref>
                  </c15:fullRef>
                </c:ext>
              </c:extLst>
              <c:f>('Chir-Dentistes'!$C$124,'Chir-Dentistes'!$C$133)</c:f>
              <c:numCache>
                <c:formatCode>#,##0</c:formatCode>
                <c:ptCount val="2"/>
                <c:pt idx="0">
                  <c:v>2344</c:v>
                </c:pt>
                <c:pt idx="1">
                  <c:v>2449</c:v>
                </c:pt>
              </c:numCache>
            </c:numRef>
          </c:val>
        </c:ser>
        <c:ser>
          <c:idx val="2"/>
          <c:order val="2"/>
          <c:tx>
            <c:strRef>
              <c:f>'Chir-Dentistes'!$D$123</c:f>
              <c:strCache>
                <c:ptCount val="1"/>
                <c:pt idx="0">
                  <c:v>France métropolitaine</c:v>
                </c:pt>
              </c:strCache>
            </c:strRef>
          </c:tx>
          <c:spPr>
            <a:solidFill>
              <a:srgbClr val="C0E0E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'Chir-Dentistes'!$A$124:$A$133</c15:sqref>
                  </c15:fullRef>
                </c:ext>
              </c:extLst>
              <c:f>('Chir-Dentistes'!$A$124,'Chir-Dentistes'!$A$133)</c:f>
              <c:strCache>
                <c:ptCount val="2"/>
                <c:pt idx="0">
                  <c:v>2009</c:v>
                </c:pt>
                <c:pt idx="1">
                  <c:v>2018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'Chir-Dentistes'!$D$124:$D$133</c15:sqref>
                  </c15:fullRef>
                </c:ext>
              </c:extLst>
              <c:f>('Chir-Dentistes'!$D$124,'Chir-Dentistes'!$D$133)</c:f>
              <c:numCache>
                <c:formatCode>#,##0</c:formatCode>
                <c:ptCount val="2"/>
                <c:pt idx="0">
                  <c:v>2105</c:v>
                </c:pt>
                <c:pt idx="1">
                  <c:v>2211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733192"/>
        <c:axId val="145733584"/>
      </c:barChart>
      <c:catAx>
        <c:axId val="145733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5733584"/>
        <c:crosses val="autoZero"/>
        <c:auto val="1"/>
        <c:lblAlgn val="ctr"/>
        <c:lblOffset val="100"/>
        <c:noMultiLvlLbl val="0"/>
      </c:catAx>
      <c:valAx>
        <c:axId val="145733584"/>
        <c:scaling>
          <c:orientation val="minMax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14573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>
              <a:lumMod val="75000"/>
              <a:lumOff val="25000"/>
            </a:schemeClr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'Chir-Dentistes'!$B$195</c:f>
              <c:strCache>
                <c:ptCount val="1"/>
                <c:pt idx="0">
                  <c:v>Loir-et-Cher</c:v>
                </c:pt>
              </c:strCache>
            </c:strRef>
          </c:tx>
          <c:spPr>
            <a:solidFill>
              <a:srgbClr val="00255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255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'Chir-Dentistes'!$A$196:$A$205</c15:sqref>
                  </c15:fullRef>
                </c:ext>
              </c:extLst>
              <c:f>('Chir-Dentistes'!$A$196,'Chir-Dentistes'!$A$205)</c:f>
              <c:strCache>
                <c:ptCount val="1"/>
                <c:pt idx="0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'Chir-Dentistes'!$B$196:$B$205</c15:sqref>
                  </c15:fullRef>
                </c:ext>
              </c:extLst>
              <c:f>('Chir-Dentistes'!$B$196,'Chir-Dentistes'!$B$205)</c:f>
              <c:numCache>
                <c:formatCode>General</c:formatCode>
                <c:ptCount val="2"/>
                <c:pt idx="0">
                  <c:v>2.2999999999999998</c:v>
                </c:pt>
              </c:numCache>
            </c:numRef>
          </c:val>
        </c:ser>
        <c:ser>
          <c:idx val="1"/>
          <c:order val="1"/>
          <c:tx>
            <c:strRef>
              <c:f>'Chir-Dentistes'!$C$195</c:f>
              <c:strCache>
                <c:ptCount val="1"/>
                <c:pt idx="0">
                  <c:v>Centre-Val de Loire</c:v>
                </c:pt>
              </c:strCache>
            </c:strRef>
          </c:tx>
          <c:spPr>
            <a:solidFill>
              <a:srgbClr val="4083A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255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'Chir-Dentistes'!$A$196:$A$205</c15:sqref>
                  </c15:fullRef>
                </c:ext>
              </c:extLst>
              <c:f>('Chir-Dentistes'!$A$196,'Chir-Dentistes'!$A$205)</c:f>
              <c:strCache>
                <c:ptCount val="1"/>
                <c:pt idx="0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'Chir-Dentistes'!$C$196:$C$205</c15:sqref>
                  </c15:fullRef>
                </c:ext>
              </c:extLst>
              <c:f>('Chir-Dentistes'!$C$196,'Chir-Dentistes'!$C$205)</c:f>
              <c:numCache>
                <c:formatCode>General</c:formatCode>
                <c:ptCount val="2"/>
                <c:pt idx="0">
                  <c:v>2.4</c:v>
                </c:pt>
              </c:numCache>
            </c:numRef>
          </c:val>
        </c:ser>
        <c:ser>
          <c:idx val="2"/>
          <c:order val="2"/>
          <c:tx>
            <c:strRef>
              <c:f>'Chir-Dentistes'!$D$195</c:f>
              <c:strCache>
                <c:ptCount val="1"/>
                <c:pt idx="0">
                  <c:v>France métropolitaine</c:v>
                </c:pt>
              </c:strCache>
            </c:strRef>
          </c:tx>
          <c:spPr>
            <a:solidFill>
              <a:srgbClr val="C0E0E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255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'Chir-Dentistes'!$A$196:$A$205</c15:sqref>
                  </c15:fullRef>
                </c:ext>
              </c:extLst>
              <c:f>('Chir-Dentistes'!$A$196,'Chir-Dentistes'!$A$205)</c:f>
              <c:strCache>
                <c:ptCount val="1"/>
                <c:pt idx="0">
                  <c:v>2014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'Chir-Dentistes'!$D$196:$D$205</c15:sqref>
                  </c15:fullRef>
                </c:ext>
              </c:extLst>
              <c:f>('Chir-Dentistes'!$D$196,'Chir-Dentistes'!$D$205)</c:f>
              <c:numCache>
                <c:formatCode>General</c:formatCode>
                <c:ptCount val="2"/>
                <c:pt idx="0">
                  <c:v>2.7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5811752"/>
        <c:axId val="145812144"/>
      </c:barChart>
      <c:catAx>
        <c:axId val="145811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2555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812144"/>
        <c:crosses val="autoZero"/>
        <c:auto val="1"/>
        <c:lblAlgn val="ctr"/>
        <c:lblOffset val="100"/>
        <c:noMultiLvlLbl val="0"/>
      </c:catAx>
      <c:valAx>
        <c:axId val="1458121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5811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2555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rgbClr val="002555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'Chir-Dentistes'!$B$213</c:f>
              <c:strCache>
                <c:ptCount val="1"/>
                <c:pt idx="0">
                  <c:v>Loir-et-Cher</c:v>
                </c:pt>
              </c:strCache>
            </c:strRef>
          </c:tx>
          <c:spPr>
            <a:solidFill>
              <a:srgbClr val="00255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255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'Chir-Dentistes'!$A$214:$A$220</c:f>
              <c:strCache>
                <c:ptCount val="7"/>
                <c:pt idx="0">
                  <c:v>Total</c:v>
                </c:pt>
                <c:pt idx="2">
                  <c:v>Moins de 15 ans</c:v>
                </c:pt>
                <c:pt idx="3">
                  <c:v>15 à 44 ans</c:v>
                </c:pt>
                <c:pt idx="4">
                  <c:v>45 à 59 ans</c:v>
                </c:pt>
                <c:pt idx="5">
                  <c:v>60 à 74 ans</c:v>
                </c:pt>
                <c:pt idx="6">
                  <c:v>75 ans et plus</c:v>
                </c:pt>
              </c:strCache>
            </c:strRef>
          </c:cat>
          <c:val>
            <c:numRef>
              <c:f>'Chir-Dentistes'!$B$214:$B$220</c:f>
              <c:numCache>
                <c:formatCode>General</c:formatCode>
                <c:ptCount val="7"/>
                <c:pt idx="0">
                  <c:v>2.2999999999999998</c:v>
                </c:pt>
                <c:pt idx="2">
                  <c:v>0.9</c:v>
                </c:pt>
                <c:pt idx="3">
                  <c:v>2.2000000000000002</c:v>
                </c:pt>
                <c:pt idx="4">
                  <c:v>2.7</c:v>
                </c:pt>
                <c:pt idx="5">
                  <c:v>2.8</c:v>
                </c:pt>
                <c:pt idx="6">
                  <c:v>2.6</c:v>
                </c:pt>
              </c:numCache>
            </c:numRef>
          </c:val>
        </c:ser>
        <c:ser>
          <c:idx val="1"/>
          <c:order val="1"/>
          <c:tx>
            <c:strRef>
              <c:f>'Chir-Dentistes'!$C$213</c:f>
              <c:strCache>
                <c:ptCount val="1"/>
                <c:pt idx="0">
                  <c:v>Centre-Val de Loire</c:v>
                </c:pt>
              </c:strCache>
            </c:strRef>
          </c:tx>
          <c:spPr>
            <a:solidFill>
              <a:srgbClr val="4083A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255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'Chir-Dentistes'!$A$214:$A$220</c:f>
              <c:strCache>
                <c:ptCount val="7"/>
                <c:pt idx="0">
                  <c:v>Total</c:v>
                </c:pt>
                <c:pt idx="2">
                  <c:v>Moins de 15 ans</c:v>
                </c:pt>
                <c:pt idx="3">
                  <c:v>15 à 44 ans</c:v>
                </c:pt>
                <c:pt idx="4">
                  <c:v>45 à 59 ans</c:v>
                </c:pt>
                <c:pt idx="5">
                  <c:v>60 à 74 ans</c:v>
                </c:pt>
                <c:pt idx="6">
                  <c:v>75 ans et plus</c:v>
                </c:pt>
              </c:strCache>
            </c:strRef>
          </c:cat>
          <c:val>
            <c:numRef>
              <c:f>'Chir-Dentistes'!$C$214:$C$220</c:f>
              <c:numCache>
                <c:formatCode>General</c:formatCode>
                <c:ptCount val="7"/>
                <c:pt idx="0">
                  <c:v>2.4</c:v>
                </c:pt>
                <c:pt idx="2">
                  <c:v>1</c:v>
                </c:pt>
                <c:pt idx="3">
                  <c:v>2.4</c:v>
                </c:pt>
                <c:pt idx="4">
                  <c:v>2.8</c:v>
                </c:pt>
                <c:pt idx="5">
                  <c:v>2.8</c:v>
                </c:pt>
                <c:pt idx="6">
                  <c:v>2.7</c:v>
                </c:pt>
              </c:numCache>
            </c:numRef>
          </c:val>
        </c:ser>
        <c:ser>
          <c:idx val="2"/>
          <c:order val="2"/>
          <c:tx>
            <c:strRef>
              <c:f>'Chir-Dentistes'!$D$213</c:f>
              <c:strCache>
                <c:ptCount val="1"/>
                <c:pt idx="0">
                  <c:v>France métropolitaine</c:v>
                </c:pt>
              </c:strCache>
            </c:strRef>
          </c:tx>
          <c:spPr>
            <a:solidFill>
              <a:srgbClr val="C0E0E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255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'Chir-Dentistes'!$A$214:$A$220</c:f>
              <c:strCache>
                <c:ptCount val="7"/>
                <c:pt idx="0">
                  <c:v>Total</c:v>
                </c:pt>
                <c:pt idx="2">
                  <c:v>Moins de 15 ans</c:v>
                </c:pt>
                <c:pt idx="3">
                  <c:v>15 à 44 ans</c:v>
                </c:pt>
                <c:pt idx="4">
                  <c:v>45 à 59 ans</c:v>
                </c:pt>
                <c:pt idx="5">
                  <c:v>60 à 74 ans</c:v>
                </c:pt>
                <c:pt idx="6">
                  <c:v>75 ans et plus</c:v>
                </c:pt>
              </c:strCache>
            </c:strRef>
          </c:cat>
          <c:val>
            <c:numRef>
              <c:f>'Chir-Dentistes'!$D$214:$D$220</c:f>
              <c:numCache>
                <c:formatCode>General</c:formatCode>
                <c:ptCount val="7"/>
                <c:pt idx="0">
                  <c:v>2.7</c:v>
                </c:pt>
                <c:pt idx="2">
                  <c:v>1.4</c:v>
                </c:pt>
                <c:pt idx="3">
                  <c:v>2.7</c:v>
                </c:pt>
                <c:pt idx="4">
                  <c:v>3.1</c:v>
                </c:pt>
                <c:pt idx="5">
                  <c:v>3.1</c:v>
                </c:pt>
                <c:pt idx="6">
                  <c:v>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145811360"/>
        <c:axId val="145812928"/>
      </c:barChart>
      <c:catAx>
        <c:axId val="14581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2555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812928"/>
        <c:crosses val="autoZero"/>
        <c:auto val="1"/>
        <c:lblAlgn val="ctr"/>
        <c:lblOffset val="100"/>
        <c:noMultiLvlLbl val="0"/>
      </c:catAx>
      <c:valAx>
        <c:axId val="1458129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581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2555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rgbClr val="002555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7651731108060799"/>
          <c:y val="4.0571686132557024E-2"/>
          <c:w val="0.57905038266101372"/>
          <c:h val="0.5399262075799466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'Chir-Dentistes'!$A$231</c:f>
              <c:strCache>
                <c:ptCount val="1"/>
                <c:pt idx="0">
                  <c:v>Moins de 15 ans</c:v>
                </c:pt>
              </c:strCache>
            </c:strRef>
          </c:tx>
          <c:spPr>
            <a:solidFill>
              <a:srgbClr val="FFFFEF"/>
            </a:solidFill>
            <a:ln w="9525"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255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'Chir-Dentistes'!$E$230:$G$230</c:f>
              <c:strCache>
                <c:ptCount val="3"/>
                <c:pt idx="0">
                  <c:v>Loir-et-Cher</c:v>
                </c:pt>
                <c:pt idx="1">
                  <c:v>Centre-Val de Loire</c:v>
                </c:pt>
                <c:pt idx="2">
                  <c:v>France métropolitaine</c:v>
                </c:pt>
              </c:strCache>
            </c:strRef>
          </c:cat>
          <c:val>
            <c:numRef>
              <c:f>'Chir-Dentistes'!$E$231:$G$231</c:f>
              <c:numCache>
                <c:formatCode>General</c:formatCode>
                <c:ptCount val="3"/>
                <c:pt idx="0">
                  <c:v>14.5</c:v>
                </c:pt>
                <c:pt idx="1">
                  <c:v>14.8</c:v>
                </c:pt>
                <c:pt idx="2">
                  <c:v>15.2</c:v>
                </c:pt>
              </c:numCache>
            </c:numRef>
          </c:val>
        </c:ser>
        <c:ser>
          <c:idx val="1"/>
          <c:order val="1"/>
          <c:tx>
            <c:strRef>
              <c:f>'Chir-Dentistes'!$A$232</c:f>
              <c:strCache>
                <c:ptCount val="1"/>
                <c:pt idx="0">
                  <c:v>15 à 44 ans</c:v>
                </c:pt>
              </c:strCache>
            </c:strRef>
          </c:tx>
          <c:spPr>
            <a:solidFill>
              <a:srgbClr val="E9EFEF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9.1012507698439871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4604726526495792E-2"/>
                  <c:y val="-5.62908246989955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255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'Chir-Dentistes'!$E$230:$G$230</c:f>
              <c:strCache>
                <c:ptCount val="3"/>
                <c:pt idx="0">
                  <c:v>Loir-et-Cher</c:v>
                </c:pt>
                <c:pt idx="1">
                  <c:v>Centre-Val de Loire</c:v>
                </c:pt>
                <c:pt idx="2">
                  <c:v>France métropolitaine</c:v>
                </c:pt>
              </c:strCache>
            </c:strRef>
          </c:cat>
          <c:val>
            <c:numRef>
              <c:f>'Chir-Dentistes'!$E$232:$G$232</c:f>
              <c:numCache>
                <c:formatCode>General</c:formatCode>
                <c:ptCount val="3"/>
                <c:pt idx="0">
                  <c:v>30.4</c:v>
                </c:pt>
                <c:pt idx="1">
                  <c:v>33</c:v>
                </c:pt>
                <c:pt idx="2">
                  <c:v>35.6</c:v>
                </c:pt>
              </c:numCache>
            </c:numRef>
          </c:val>
        </c:ser>
        <c:ser>
          <c:idx val="2"/>
          <c:order val="2"/>
          <c:tx>
            <c:strRef>
              <c:f>'Chir-Dentistes'!$A$233</c:f>
              <c:strCache>
                <c:ptCount val="1"/>
                <c:pt idx="0">
                  <c:v>45 à 59 ans</c:v>
                </c:pt>
              </c:strCache>
            </c:strRef>
          </c:tx>
          <c:spPr>
            <a:solidFill>
              <a:srgbClr val="C0D0D0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255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'Chir-Dentistes'!$E$230:$G$230</c:f>
              <c:strCache>
                <c:ptCount val="3"/>
                <c:pt idx="0">
                  <c:v>Loir-et-Cher</c:v>
                </c:pt>
                <c:pt idx="1">
                  <c:v>Centre-Val de Loire</c:v>
                </c:pt>
                <c:pt idx="2">
                  <c:v>France métropolitaine</c:v>
                </c:pt>
              </c:strCache>
            </c:strRef>
          </c:cat>
          <c:val>
            <c:numRef>
              <c:f>'Chir-Dentistes'!$E$233:$G$233</c:f>
              <c:numCache>
                <c:formatCode>General</c:formatCode>
                <c:ptCount val="3"/>
                <c:pt idx="0">
                  <c:v>22.5</c:v>
                </c:pt>
                <c:pt idx="1">
                  <c:v>22.4</c:v>
                </c:pt>
                <c:pt idx="2">
                  <c:v>22.8</c:v>
                </c:pt>
              </c:numCache>
            </c:numRef>
          </c:val>
        </c:ser>
        <c:ser>
          <c:idx val="3"/>
          <c:order val="3"/>
          <c:tx>
            <c:strRef>
              <c:f>'Chir-Dentistes'!$A$234</c:f>
              <c:strCache>
                <c:ptCount val="1"/>
                <c:pt idx="0">
                  <c:v>60 à 74 ans</c:v>
                </c:pt>
              </c:strCache>
            </c:strRef>
          </c:tx>
          <c:spPr>
            <a:solidFill>
              <a:srgbClr val="8090A0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'Chir-Dentistes'!$E$230:$G$230</c:f>
              <c:strCache>
                <c:ptCount val="3"/>
                <c:pt idx="0">
                  <c:v>Loir-et-Cher</c:v>
                </c:pt>
                <c:pt idx="1">
                  <c:v>Centre-Val de Loire</c:v>
                </c:pt>
                <c:pt idx="2">
                  <c:v>France métropolitaine</c:v>
                </c:pt>
              </c:strCache>
            </c:strRef>
          </c:cat>
          <c:val>
            <c:numRef>
              <c:f>'Chir-Dentistes'!$E$234:$G$234</c:f>
              <c:numCache>
                <c:formatCode>General</c:formatCode>
                <c:ptCount val="3"/>
                <c:pt idx="0">
                  <c:v>21.6</c:v>
                </c:pt>
                <c:pt idx="1">
                  <c:v>20.100000000000001</c:v>
                </c:pt>
                <c:pt idx="2">
                  <c:v>18.3</c:v>
                </c:pt>
              </c:numCache>
            </c:numRef>
          </c:val>
        </c:ser>
        <c:ser>
          <c:idx val="4"/>
          <c:order val="4"/>
          <c:tx>
            <c:strRef>
              <c:f>'Chir-Dentistes'!$A$235</c:f>
              <c:strCache>
                <c:ptCount val="1"/>
                <c:pt idx="0">
                  <c:v>75 ans et plus</c:v>
                </c:pt>
              </c:strCache>
            </c:strRef>
          </c:tx>
          <c:spPr>
            <a:solidFill>
              <a:srgbClr val="406080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'Chir-Dentistes'!$E$230:$G$230</c:f>
              <c:strCache>
                <c:ptCount val="3"/>
                <c:pt idx="0">
                  <c:v>Loir-et-Cher</c:v>
                </c:pt>
                <c:pt idx="1">
                  <c:v>Centre-Val de Loire</c:v>
                </c:pt>
                <c:pt idx="2">
                  <c:v>France métropolitaine</c:v>
                </c:pt>
              </c:strCache>
            </c:strRef>
          </c:cat>
          <c:val>
            <c:numRef>
              <c:f>'Chir-Dentistes'!$E$235:$G$235</c:f>
              <c:numCache>
                <c:formatCode>General</c:formatCode>
                <c:ptCount val="3"/>
                <c:pt idx="0">
                  <c:v>11</c:v>
                </c:pt>
                <c:pt idx="1">
                  <c:v>9.6</c:v>
                </c:pt>
                <c:pt idx="2">
                  <c:v>8.1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45813712"/>
        <c:axId val="145814104"/>
      </c:barChart>
      <c:catAx>
        <c:axId val="145813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2555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814104"/>
        <c:crosses val="autoZero"/>
        <c:auto val="1"/>
        <c:lblAlgn val="ctr"/>
        <c:lblOffset val="100"/>
        <c:noMultiLvlLbl val="0"/>
      </c:catAx>
      <c:valAx>
        <c:axId val="145814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2555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81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655996431818572"/>
          <c:y val="0.78889144065325167"/>
          <c:w val="0.83022005412948641"/>
          <c:h val="0.100307742603694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2555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rgbClr val="002555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7651731108060799"/>
          <c:y val="4.0571686132557024E-2"/>
          <c:w val="0.57905038266101372"/>
          <c:h val="0.5399262075799466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'Chir-Dentistes'!$A$245</c:f>
              <c:strCache>
                <c:ptCount val="1"/>
                <c:pt idx="0">
                  <c:v>Moins de 15 ans</c:v>
                </c:pt>
              </c:strCache>
            </c:strRef>
          </c:tx>
          <c:spPr>
            <a:solidFill>
              <a:srgbClr val="FFFFEF"/>
            </a:solidFill>
            <a:ln w="9525"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255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'Chir-Dentistes'!$E$244:$G$244</c:f>
              <c:strCache>
                <c:ptCount val="3"/>
                <c:pt idx="0">
                  <c:v>Loir-et-Cher</c:v>
                </c:pt>
                <c:pt idx="1">
                  <c:v>Centre-Val de Loire</c:v>
                </c:pt>
                <c:pt idx="2">
                  <c:v>France métropolitaine</c:v>
                </c:pt>
              </c:strCache>
            </c:strRef>
          </c:cat>
          <c:val>
            <c:numRef>
              <c:f>'Chir-Dentistes'!$E$245:$G$245</c:f>
              <c:numCache>
                <c:formatCode>General</c:formatCode>
                <c:ptCount val="3"/>
                <c:pt idx="0">
                  <c:v>5.7</c:v>
                </c:pt>
                <c:pt idx="1">
                  <c:v>6.3</c:v>
                </c:pt>
                <c:pt idx="2">
                  <c:v>7.7</c:v>
                </c:pt>
              </c:numCache>
            </c:numRef>
          </c:val>
        </c:ser>
        <c:ser>
          <c:idx val="1"/>
          <c:order val="1"/>
          <c:tx>
            <c:strRef>
              <c:f>'Chir-Dentistes'!$A$246</c:f>
              <c:strCache>
                <c:ptCount val="1"/>
                <c:pt idx="0">
                  <c:v>15 à 44 ans</c:v>
                </c:pt>
              </c:strCache>
            </c:strRef>
          </c:tx>
          <c:spPr>
            <a:solidFill>
              <a:srgbClr val="E9EFEF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9.1012507698439871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4604726526495792E-2"/>
                  <c:y val="-5.62908246989955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255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'Chir-Dentistes'!$E$244:$G$244</c:f>
              <c:strCache>
                <c:ptCount val="3"/>
                <c:pt idx="0">
                  <c:v>Loir-et-Cher</c:v>
                </c:pt>
                <c:pt idx="1">
                  <c:v>Centre-Val de Loire</c:v>
                </c:pt>
                <c:pt idx="2">
                  <c:v>France métropolitaine</c:v>
                </c:pt>
              </c:strCache>
            </c:strRef>
          </c:cat>
          <c:val>
            <c:numRef>
              <c:f>'Chir-Dentistes'!$E$246:$G$246</c:f>
              <c:numCache>
                <c:formatCode>General</c:formatCode>
                <c:ptCount val="3"/>
                <c:pt idx="0">
                  <c:v>29.5</c:v>
                </c:pt>
                <c:pt idx="1">
                  <c:v>33.1</c:v>
                </c:pt>
                <c:pt idx="2">
                  <c:v>35.9</c:v>
                </c:pt>
              </c:numCache>
            </c:numRef>
          </c:val>
        </c:ser>
        <c:ser>
          <c:idx val="2"/>
          <c:order val="2"/>
          <c:tx>
            <c:strRef>
              <c:f>'Chir-Dentistes'!$A$247</c:f>
              <c:strCache>
                <c:ptCount val="1"/>
                <c:pt idx="0">
                  <c:v>45 à 59 ans</c:v>
                </c:pt>
              </c:strCache>
            </c:strRef>
          </c:tx>
          <c:spPr>
            <a:solidFill>
              <a:srgbClr val="C0D0D0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2555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'Chir-Dentistes'!$E$244:$G$244</c:f>
              <c:strCache>
                <c:ptCount val="3"/>
                <c:pt idx="0">
                  <c:v>Loir-et-Cher</c:v>
                </c:pt>
                <c:pt idx="1">
                  <c:v>Centre-Val de Loire</c:v>
                </c:pt>
                <c:pt idx="2">
                  <c:v>France métropolitaine</c:v>
                </c:pt>
              </c:strCache>
            </c:strRef>
          </c:cat>
          <c:val>
            <c:numRef>
              <c:f>'Chir-Dentistes'!$E$247:$G$247</c:f>
              <c:numCache>
                <c:formatCode>General</c:formatCode>
                <c:ptCount val="3"/>
                <c:pt idx="0">
                  <c:v>26.4</c:v>
                </c:pt>
                <c:pt idx="1">
                  <c:v>26.2</c:v>
                </c:pt>
                <c:pt idx="2">
                  <c:v>26.5</c:v>
                </c:pt>
              </c:numCache>
            </c:numRef>
          </c:val>
        </c:ser>
        <c:ser>
          <c:idx val="3"/>
          <c:order val="3"/>
          <c:tx>
            <c:strRef>
              <c:f>'Chir-Dentistes'!$A$248</c:f>
              <c:strCache>
                <c:ptCount val="1"/>
                <c:pt idx="0">
                  <c:v>60 à 74 ans</c:v>
                </c:pt>
              </c:strCache>
            </c:strRef>
          </c:tx>
          <c:spPr>
            <a:solidFill>
              <a:srgbClr val="8090A0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'Chir-Dentistes'!$E$244:$G$244</c:f>
              <c:strCache>
                <c:ptCount val="3"/>
                <c:pt idx="0">
                  <c:v>Loir-et-Cher</c:v>
                </c:pt>
                <c:pt idx="1">
                  <c:v>Centre-Val de Loire</c:v>
                </c:pt>
                <c:pt idx="2">
                  <c:v>France métropolitaine</c:v>
                </c:pt>
              </c:strCache>
            </c:strRef>
          </c:cat>
          <c:val>
            <c:numRef>
              <c:f>'Chir-Dentistes'!$E$248:$G$248</c:f>
              <c:numCache>
                <c:formatCode>General</c:formatCode>
                <c:ptCount val="3"/>
                <c:pt idx="0">
                  <c:v>26</c:v>
                </c:pt>
                <c:pt idx="1">
                  <c:v>23.6</c:v>
                </c:pt>
                <c:pt idx="2">
                  <c:v>21</c:v>
                </c:pt>
              </c:numCache>
            </c:numRef>
          </c:val>
        </c:ser>
        <c:ser>
          <c:idx val="4"/>
          <c:order val="4"/>
          <c:tx>
            <c:strRef>
              <c:f>'Chir-Dentistes'!$A$249</c:f>
              <c:strCache>
                <c:ptCount val="1"/>
                <c:pt idx="0">
                  <c:v>75 ans et plus</c:v>
                </c:pt>
              </c:strCache>
            </c:strRef>
          </c:tx>
          <c:spPr>
            <a:solidFill>
              <a:srgbClr val="406080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'Chir-Dentistes'!$E$244:$G$244</c:f>
              <c:strCache>
                <c:ptCount val="3"/>
                <c:pt idx="0">
                  <c:v>Loir-et-Cher</c:v>
                </c:pt>
                <c:pt idx="1">
                  <c:v>Centre-Val de Loire</c:v>
                </c:pt>
                <c:pt idx="2">
                  <c:v>France métropolitaine</c:v>
                </c:pt>
              </c:strCache>
            </c:strRef>
          </c:cat>
          <c:val>
            <c:numRef>
              <c:f>'Chir-Dentistes'!$E$249:$G$249</c:f>
              <c:numCache>
                <c:formatCode>General</c:formatCode>
                <c:ptCount val="3"/>
                <c:pt idx="0">
                  <c:v>12.5</c:v>
                </c:pt>
                <c:pt idx="1">
                  <c:v>10.8</c:v>
                </c:pt>
                <c:pt idx="2">
                  <c:v>8.9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45814888"/>
        <c:axId val="145732800"/>
      </c:barChart>
      <c:catAx>
        <c:axId val="145814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2555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732800"/>
        <c:crosses val="autoZero"/>
        <c:auto val="1"/>
        <c:lblAlgn val="ctr"/>
        <c:lblOffset val="100"/>
        <c:noMultiLvlLbl val="0"/>
      </c:catAx>
      <c:valAx>
        <c:axId val="145732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2555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814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655996431818572"/>
          <c:y val="0.78889144065325167"/>
          <c:w val="0.83022005412948641"/>
          <c:h val="0.100307742603694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2555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rgbClr val="002555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1538234</xdr:colOff>
      <xdr:row>8</xdr:row>
      <xdr:rowOff>153631</xdr:rowOff>
    </xdr:from>
    <xdr:to>
      <xdr:col>11</xdr:col>
      <xdr:colOff>192641</xdr:colOff>
      <xdr:row>17</xdr:row>
      <xdr:rowOff>139131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57149</xdr:colOff>
      <xdr:row>20</xdr:row>
      <xdr:rowOff>147637</xdr:rowOff>
    </xdr:from>
    <xdr:to>
      <xdr:col>11</xdr:col>
      <xdr:colOff>228599</xdr:colOff>
      <xdr:row>34</xdr:row>
      <xdr:rowOff>90487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1047749</xdr:colOff>
      <xdr:row>65</xdr:row>
      <xdr:rowOff>14287</xdr:rowOff>
    </xdr:from>
    <xdr:to>
      <xdr:col>13</xdr:col>
      <xdr:colOff>457199</xdr:colOff>
      <xdr:row>78</xdr:row>
      <xdr:rowOff>157162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257174</xdr:colOff>
      <xdr:row>91</xdr:row>
      <xdr:rowOff>71437</xdr:rowOff>
    </xdr:from>
    <xdr:to>
      <xdr:col>7</xdr:col>
      <xdr:colOff>1990724</xdr:colOff>
      <xdr:row>105</xdr:row>
      <xdr:rowOff>14287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847725</xdr:colOff>
      <xdr:row>121</xdr:row>
      <xdr:rowOff>176212</xdr:rowOff>
    </xdr:from>
    <xdr:to>
      <xdr:col>7</xdr:col>
      <xdr:colOff>781264</xdr:colOff>
      <xdr:row>131</xdr:row>
      <xdr:rowOff>171236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247650</xdr:colOff>
      <xdr:row>194</xdr:row>
      <xdr:rowOff>90487</xdr:rowOff>
    </xdr:from>
    <xdr:to>
      <xdr:col>7</xdr:col>
      <xdr:colOff>1228725</xdr:colOff>
      <xdr:row>208</xdr:row>
      <xdr:rowOff>33337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419099</xdr:colOff>
      <xdr:row>208</xdr:row>
      <xdr:rowOff>100012</xdr:rowOff>
    </xdr:from>
    <xdr:to>
      <xdr:col>10</xdr:col>
      <xdr:colOff>561975</xdr:colOff>
      <xdr:row>222</xdr:row>
      <xdr:rowOff>42862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942974</xdr:colOff>
      <xdr:row>227</xdr:row>
      <xdr:rowOff>42862</xdr:rowOff>
    </xdr:from>
    <xdr:to>
      <xdr:col>13</xdr:col>
      <xdr:colOff>219074</xdr:colOff>
      <xdr:row>240</xdr:row>
      <xdr:rowOff>185737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1133475</xdr:colOff>
      <xdr:row>242</xdr:row>
      <xdr:rowOff>33337</xdr:rowOff>
    </xdr:from>
    <xdr:to>
      <xdr:col>14</xdr:col>
      <xdr:colOff>190500</xdr:colOff>
      <xdr:row>255</xdr:row>
      <xdr:rowOff>176212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147637</xdr:colOff>
      <xdr:row>6</xdr:row>
      <xdr:rowOff>133350</xdr:rowOff>
    </xdr:from>
    <xdr:to>
      <xdr:col>13</xdr:col>
      <xdr:colOff>104775</xdr:colOff>
      <xdr:row>11</xdr:row>
      <xdr:rowOff>180975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18</xdr:row>
      <xdr:rowOff>0</xdr:rowOff>
    </xdr:from>
    <xdr:to>
      <xdr:col>16</xdr:col>
      <xdr:colOff>291687</xdr:colOff>
      <xdr:row>31</xdr:row>
      <xdr:rowOff>113434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MS P????"/>
      <a:font script="Hang" typeface="?? ??"/>
      <a:font script="Hans" typeface="??"/>
      <a:font script="Hant" typeface="????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MS P????"/>
      <a:font script="Hang" typeface="?? ??"/>
      <a:font script="Hans" typeface="??"/>
      <a:font script="Hant" typeface="????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MS P????"/>
      <a:font script="Hang" typeface="?? ??"/>
      <a:font script="Hans" typeface="??"/>
      <a:font script="Hant" typeface="????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MS P????"/>
      <a:font script="Hang" typeface="?? ??"/>
      <a:font script="Hans" typeface="??"/>
      <a:font script="Hant" typeface="????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MS P????"/>
      <a:font script="Hang" typeface="?? ??"/>
      <a:font script="Hans" typeface="??"/>
      <a:font script="Hant" typeface="????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MS P????"/>
      <a:font script="Hang" typeface="?? ??"/>
      <a:font script="Hans" typeface="??"/>
      <a:font script="Hant" typeface="????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MS P????"/>
      <a:font script="Hang" typeface="?? ??"/>
      <a:font script="Hans" typeface="??"/>
      <a:font script="Hant" typeface="????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MS P????"/>
      <a:font script="Hang" typeface="?? ??"/>
      <a:font script="Hans" typeface="??"/>
      <a:font script="Hant" typeface="????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MS P????"/>
      <a:font script="Hang" typeface="?? ??"/>
      <a:font script="Hans" typeface="??"/>
      <a:font script="Hant" typeface="????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MS P????"/>
      <a:font script="Hang" typeface="?? ??"/>
      <a:font script="Hans" typeface="??"/>
      <a:font script="Hant" typeface="????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MS P????"/>
      <a:font script="Hang" typeface="?? ??"/>
      <a:font script="Hans" typeface="??"/>
      <a:font script="Hant" typeface="????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MS P????"/>
      <a:font script="Hang" typeface="?? ??"/>
      <a:font script="Hans" typeface="??"/>
      <a:font script="Hant" typeface="????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cartosante.atlasante.fr/?view=map9&amp;indics=dent_popage.dentage&amp;serie=2019&amp;f1code=B&amp;lang=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asseurs-kinésithérapeutes"/>
  <dimension ref="A1:G252"/>
  <sheetViews>
    <sheetView tabSelected="1" zoomScale="89" zoomScaleNormal="89" workbookViewId="0">
      <selection activeCell="A4" sqref="A4"/>
    </sheetView>
  </sheetViews>
  <sheetFormatPr baseColWidth="10" defaultRowHeight="15.75" x14ac:dyDescent="0.25"/>
  <cols>
    <col min="1" max="1" width="50.875" customWidth="1"/>
    <col min="2" max="2" width="30.875" customWidth="1"/>
    <col min="3" max="3" width="30.875" style="1" customWidth="1"/>
    <col min="4" max="4" width="30.875" customWidth="1"/>
    <col min="5" max="5" width="15.125" customWidth="1"/>
    <col min="6" max="6" width="15.75" style="1" customWidth="1"/>
    <col min="7" max="7" width="16.25" customWidth="1"/>
    <col min="8" max="8" width="30.875" customWidth="1"/>
  </cols>
  <sheetData>
    <row r="1" spans="1:7" x14ac:dyDescent="0.25">
      <c r="A1" s="2" t="s">
        <v>0</v>
      </c>
    </row>
    <row r="3" spans="1:7" x14ac:dyDescent="0.25">
      <c r="A3" s="8" t="s">
        <v>47</v>
      </c>
      <c r="B3" s="1"/>
    </row>
    <row r="4" spans="1:7" x14ac:dyDescent="0.25">
      <c r="A4" s="8" t="s">
        <v>48</v>
      </c>
      <c r="B4" s="1"/>
    </row>
    <row r="5" spans="1:7" x14ac:dyDescent="0.25">
      <c r="A5" s="1"/>
      <c r="B5" s="1"/>
    </row>
    <row r="6" spans="1:7" x14ac:dyDescent="0.25">
      <c r="A6" s="8" t="s">
        <v>49</v>
      </c>
      <c r="B6" s="1"/>
    </row>
    <row r="7" spans="1:7" x14ac:dyDescent="0.25">
      <c r="A7" s="1"/>
      <c r="B7" s="1"/>
    </row>
    <row r="8" spans="1:7" x14ac:dyDescent="0.25">
      <c r="A8" s="3" t="s">
        <v>1</v>
      </c>
      <c r="B8" s="3" t="s">
        <v>2</v>
      </c>
      <c r="C8" s="3" t="s">
        <v>3</v>
      </c>
      <c r="D8" s="3" t="s">
        <v>3</v>
      </c>
      <c r="E8" s="3" t="s">
        <v>4</v>
      </c>
      <c r="F8" s="3" t="s">
        <v>3</v>
      </c>
      <c r="G8" s="3" t="s">
        <v>3</v>
      </c>
    </row>
    <row r="9" spans="1:7" x14ac:dyDescent="0.25">
      <c r="A9" s="3" t="s">
        <v>3</v>
      </c>
      <c r="B9" s="3" t="s">
        <v>5</v>
      </c>
      <c r="C9" s="3" t="s">
        <v>46</v>
      </c>
      <c r="D9" s="5" t="s">
        <v>45</v>
      </c>
      <c r="E9" s="3" t="s">
        <v>5</v>
      </c>
      <c r="F9" s="3" t="s">
        <v>46</v>
      </c>
      <c r="G9" s="3" t="s">
        <v>45</v>
      </c>
    </row>
    <row r="10" spans="1:7" x14ac:dyDescent="0.25">
      <c r="A10" s="1" t="s">
        <v>6</v>
      </c>
      <c r="B10" s="1">
        <v>32</v>
      </c>
      <c r="C10" s="1">
        <v>280</v>
      </c>
      <c r="D10" s="1">
        <v>11205</v>
      </c>
      <c r="E10" s="1">
        <v>28.1</v>
      </c>
      <c r="F10" s="1">
        <v>29.4</v>
      </c>
      <c r="G10" s="1">
        <v>32.9</v>
      </c>
    </row>
    <row r="11" spans="1:7" x14ac:dyDescent="0.25">
      <c r="A11" s="1" t="s">
        <v>7</v>
      </c>
      <c r="B11" s="1">
        <v>16</v>
      </c>
      <c r="C11" s="1">
        <v>157</v>
      </c>
      <c r="D11" s="1">
        <v>6450</v>
      </c>
      <c r="E11" s="1">
        <v>14</v>
      </c>
      <c r="F11" s="1">
        <v>16.5</v>
      </c>
      <c r="G11" s="1">
        <v>18.899999999999999</v>
      </c>
    </row>
    <row r="12" spans="1:7" x14ac:dyDescent="0.25">
      <c r="A12" s="1" t="s">
        <v>8</v>
      </c>
      <c r="B12" s="1">
        <v>8</v>
      </c>
      <c r="C12" s="1">
        <v>103</v>
      </c>
      <c r="D12" s="1">
        <v>3666</v>
      </c>
      <c r="E12" s="1">
        <v>7</v>
      </c>
      <c r="F12" s="1">
        <v>10.8</v>
      </c>
      <c r="G12" s="1">
        <v>10.8</v>
      </c>
    </row>
    <row r="13" spans="1:7" x14ac:dyDescent="0.25">
      <c r="A13" s="1" t="s">
        <v>9</v>
      </c>
      <c r="B13" s="1">
        <v>30</v>
      </c>
      <c r="C13" s="1">
        <v>202</v>
      </c>
      <c r="D13" s="1">
        <v>6079</v>
      </c>
      <c r="E13" s="1">
        <v>26.3</v>
      </c>
      <c r="F13" s="1">
        <v>21.2</v>
      </c>
      <c r="G13" s="1">
        <v>17.899999999999999</v>
      </c>
    </row>
    <row r="14" spans="1:7" x14ac:dyDescent="0.25">
      <c r="A14" s="1" t="s">
        <v>10</v>
      </c>
      <c r="B14" s="1">
        <v>28</v>
      </c>
      <c r="C14" s="1">
        <v>212</v>
      </c>
      <c r="D14" s="1">
        <v>6649</v>
      </c>
      <c r="E14" s="1">
        <v>24.6</v>
      </c>
      <c r="F14" s="1">
        <v>22.2</v>
      </c>
      <c r="G14" s="1">
        <v>19.5</v>
      </c>
    </row>
    <row r="15" spans="1:7" x14ac:dyDescent="0.25">
      <c r="A15" s="1" t="s">
        <v>11</v>
      </c>
      <c r="B15" s="1">
        <v>114</v>
      </c>
      <c r="C15" s="1">
        <v>954</v>
      </c>
      <c r="D15" s="1">
        <v>34049</v>
      </c>
      <c r="E15" s="1">
        <v>100</v>
      </c>
      <c r="F15" s="1">
        <v>100</v>
      </c>
      <c r="G15" s="1">
        <v>100</v>
      </c>
    </row>
    <row r="17" spans="1:7" x14ac:dyDescent="0.25">
      <c r="A17" s="4" t="s">
        <v>12</v>
      </c>
      <c r="D17" t="s">
        <v>195</v>
      </c>
      <c r="E17">
        <f>E13+E14</f>
        <v>50.900000000000006</v>
      </c>
      <c r="F17" s="1">
        <f t="shared" ref="F17:G17" si="0">F13+F14</f>
        <v>43.4</v>
      </c>
      <c r="G17" s="1">
        <f t="shared" si="0"/>
        <v>37.4</v>
      </c>
    </row>
    <row r="20" spans="1:7" x14ac:dyDescent="0.25">
      <c r="A20" s="8" t="s">
        <v>50</v>
      </c>
      <c r="B20" s="1"/>
    </row>
    <row r="21" spans="1:7" x14ac:dyDescent="0.25">
      <c r="A21" s="1"/>
      <c r="B21" s="1"/>
    </row>
    <row r="22" spans="1:7" x14ac:dyDescent="0.25">
      <c r="A22" s="3" t="s">
        <v>13</v>
      </c>
      <c r="B22" s="3" t="s">
        <v>14</v>
      </c>
      <c r="C22" s="3" t="s">
        <v>3</v>
      </c>
      <c r="D22" s="3" t="s">
        <v>3</v>
      </c>
    </row>
    <row r="23" spans="1:7" x14ac:dyDescent="0.25">
      <c r="A23" s="3" t="s">
        <v>3</v>
      </c>
      <c r="B23" s="3" t="s">
        <v>5</v>
      </c>
      <c r="C23" s="3" t="s">
        <v>46</v>
      </c>
      <c r="D23" s="3" t="s">
        <v>45</v>
      </c>
    </row>
    <row r="24" spans="1:7" x14ac:dyDescent="0.25">
      <c r="A24" s="1" t="s">
        <v>11</v>
      </c>
      <c r="B24" s="1">
        <v>48.3</v>
      </c>
      <c r="C24" s="1">
        <v>43.3</v>
      </c>
      <c r="D24" s="1">
        <v>43.1</v>
      </c>
      <c r="E24" s="7">
        <f>B15*B24/100</f>
        <v>55.061999999999998</v>
      </c>
    </row>
    <row r="25" spans="1:7" s="1" customFormat="1" x14ac:dyDescent="0.25"/>
    <row r="26" spans="1:7" x14ac:dyDescent="0.25">
      <c r="A26" s="1" t="s">
        <v>6</v>
      </c>
      <c r="B26" s="1">
        <v>46.9</v>
      </c>
      <c r="C26" s="1">
        <v>51.4</v>
      </c>
      <c r="D26" s="1">
        <v>54.7</v>
      </c>
      <c r="E26" s="7">
        <f>B10*B26/100</f>
        <v>15.007999999999999</v>
      </c>
    </row>
    <row r="27" spans="1:7" x14ac:dyDescent="0.25">
      <c r="A27" s="1" t="s">
        <v>7</v>
      </c>
      <c r="B27" s="1">
        <v>43.8</v>
      </c>
      <c r="C27" s="1">
        <v>51</v>
      </c>
      <c r="D27" s="1">
        <v>47.7</v>
      </c>
      <c r="E27" s="7">
        <f t="shared" ref="E27:E30" si="1">B11*B27/100</f>
        <v>7.0079999999999991</v>
      </c>
    </row>
    <row r="28" spans="1:7" x14ac:dyDescent="0.25">
      <c r="A28" s="1" t="s">
        <v>8</v>
      </c>
      <c r="B28" s="1">
        <v>62.5</v>
      </c>
      <c r="C28" s="1">
        <v>42.7</v>
      </c>
      <c r="D28" s="1">
        <v>42.6</v>
      </c>
      <c r="E28" s="7">
        <f t="shared" si="1"/>
        <v>5</v>
      </c>
    </row>
    <row r="29" spans="1:7" x14ac:dyDescent="0.25">
      <c r="A29" s="1" t="s">
        <v>9</v>
      </c>
      <c r="B29" s="1">
        <v>50</v>
      </c>
      <c r="C29" s="1">
        <v>41.6</v>
      </c>
      <c r="D29" s="1">
        <v>37.4</v>
      </c>
      <c r="E29" s="7">
        <f t="shared" si="1"/>
        <v>15</v>
      </c>
    </row>
    <row r="30" spans="1:7" x14ac:dyDescent="0.25">
      <c r="A30" s="1" t="s">
        <v>10</v>
      </c>
      <c r="B30" s="1">
        <v>46.4</v>
      </c>
      <c r="C30" s="1">
        <v>27.8</v>
      </c>
      <c r="D30" s="1">
        <v>24.3</v>
      </c>
      <c r="E30" s="7">
        <f t="shared" si="1"/>
        <v>12.992000000000001</v>
      </c>
    </row>
    <row r="31" spans="1:7" x14ac:dyDescent="0.25">
      <c r="E31" s="7">
        <f>(E29+E30)*100/E24</f>
        <v>50.837238022592722</v>
      </c>
    </row>
    <row r="32" spans="1:7" x14ac:dyDescent="0.25">
      <c r="A32" s="4" t="s">
        <v>12</v>
      </c>
    </row>
    <row r="35" spans="1:4" x14ac:dyDescent="0.25">
      <c r="A35" s="8" t="s">
        <v>51</v>
      </c>
      <c r="B35" s="1"/>
    </row>
    <row r="36" spans="1:4" x14ac:dyDescent="0.25">
      <c r="A36" s="1"/>
      <c r="B36" s="1"/>
    </row>
    <row r="37" spans="1:4" x14ac:dyDescent="0.25">
      <c r="A37" s="3" t="s">
        <v>1</v>
      </c>
      <c r="B37" s="3" t="s">
        <v>5</v>
      </c>
      <c r="C37" s="3" t="s">
        <v>46</v>
      </c>
      <c r="D37" s="3" t="s">
        <v>45</v>
      </c>
    </row>
    <row r="38" spans="1:4" x14ac:dyDescent="0.25">
      <c r="A38" s="1" t="s">
        <v>6</v>
      </c>
      <c r="B38" s="1">
        <v>32</v>
      </c>
      <c r="C38" s="1">
        <v>280</v>
      </c>
      <c r="D38" s="1">
        <v>11205</v>
      </c>
    </row>
    <row r="39" spans="1:4" x14ac:dyDescent="0.25">
      <c r="A39" s="1" t="s">
        <v>7</v>
      </c>
      <c r="B39" s="1">
        <v>16</v>
      </c>
      <c r="C39" s="1">
        <v>157</v>
      </c>
      <c r="D39" s="1">
        <v>6450</v>
      </c>
    </row>
    <row r="40" spans="1:4" x14ac:dyDescent="0.25">
      <c r="A40" s="1" t="s">
        <v>8</v>
      </c>
      <c r="B40" s="1">
        <v>8</v>
      </c>
      <c r="C40" s="1">
        <v>103</v>
      </c>
      <c r="D40" s="1">
        <v>3666</v>
      </c>
    </row>
    <row r="41" spans="1:4" x14ac:dyDescent="0.25">
      <c r="A41" s="1" t="s">
        <v>9</v>
      </c>
      <c r="B41" s="1">
        <v>30</v>
      </c>
      <c r="C41" s="1">
        <v>202</v>
      </c>
      <c r="D41" s="1">
        <v>6079</v>
      </c>
    </row>
    <row r="42" spans="1:4" x14ac:dyDescent="0.25">
      <c r="A42" s="1" t="s">
        <v>10</v>
      </c>
      <c r="B42" s="1">
        <v>28</v>
      </c>
      <c r="C42" s="1">
        <v>212</v>
      </c>
      <c r="D42" s="1">
        <v>6649</v>
      </c>
    </row>
    <row r="44" spans="1:4" x14ac:dyDescent="0.25">
      <c r="A44" s="4" t="s">
        <v>12</v>
      </c>
    </row>
    <row r="47" spans="1:4" x14ac:dyDescent="0.25">
      <c r="A47" s="8" t="s">
        <v>52</v>
      </c>
      <c r="B47" s="1"/>
    </row>
    <row r="48" spans="1:4" x14ac:dyDescent="0.25">
      <c r="A48" s="1" t="s">
        <v>11</v>
      </c>
      <c r="B48" s="1"/>
    </row>
    <row r="49" spans="1:3" x14ac:dyDescent="0.25">
      <c r="A49" s="1"/>
      <c r="B49" s="1"/>
    </row>
    <row r="50" spans="1:3" x14ac:dyDescent="0.25">
      <c r="A50" s="3" t="s">
        <v>15</v>
      </c>
      <c r="B50" s="3" t="s">
        <v>5</v>
      </c>
      <c r="C50" s="3"/>
    </row>
    <row r="51" spans="1:3" x14ac:dyDescent="0.25">
      <c r="A51" s="1" t="s">
        <v>16</v>
      </c>
      <c r="B51" s="1">
        <v>125</v>
      </c>
    </row>
    <row r="52" spans="1:3" x14ac:dyDescent="0.25">
      <c r="A52" s="1" t="s">
        <v>17</v>
      </c>
      <c r="B52" s="1">
        <v>122</v>
      </c>
    </row>
    <row r="53" spans="1:3" x14ac:dyDescent="0.25">
      <c r="A53" s="1" t="s">
        <v>18</v>
      </c>
      <c r="B53" s="1">
        <v>116</v>
      </c>
    </row>
    <row r="54" spans="1:3" x14ac:dyDescent="0.25">
      <c r="A54" s="1" t="s">
        <v>19</v>
      </c>
      <c r="B54" s="1">
        <v>118</v>
      </c>
    </row>
    <row r="55" spans="1:3" x14ac:dyDescent="0.25">
      <c r="A55" s="1" t="s">
        <v>20</v>
      </c>
      <c r="B55" s="1">
        <v>132</v>
      </c>
    </row>
    <row r="56" spans="1:3" x14ac:dyDescent="0.25">
      <c r="A56" s="1" t="s">
        <v>21</v>
      </c>
      <c r="B56" s="1">
        <v>124</v>
      </c>
    </row>
    <row r="57" spans="1:3" x14ac:dyDescent="0.25">
      <c r="A57" s="1" t="s">
        <v>22</v>
      </c>
      <c r="B57" s="1">
        <v>122</v>
      </c>
    </row>
    <row r="58" spans="1:3" x14ac:dyDescent="0.25">
      <c r="A58" s="1" t="s">
        <v>23</v>
      </c>
      <c r="B58" s="1">
        <v>119</v>
      </c>
    </row>
    <row r="59" spans="1:3" x14ac:dyDescent="0.25">
      <c r="A59" s="1" t="s">
        <v>24</v>
      </c>
      <c r="B59" s="1">
        <v>119</v>
      </c>
    </row>
    <row r="60" spans="1:3" x14ac:dyDescent="0.25">
      <c r="A60" s="1" t="s">
        <v>25</v>
      </c>
      <c r="B60" s="1">
        <v>118</v>
      </c>
    </row>
    <row r="62" spans="1:3" x14ac:dyDescent="0.25">
      <c r="A62" s="4" t="s">
        <v>26</v>
      </c>
    </row>
    <row r="65" spans="1:7" x14ac:dyDescent="0.25">
      <c r="A65" s="8" t="s">
        <v>53</v>
      </c>
      <c r="B65" s="1"/>
    </row>
    <row r="66" spans="1:7" x14ac:dyDescent="0.25">
      <c r="A66" s="1" t="s">
        <v>11</v>
      </c>
      <c r="B66" s="1"/>
    </row>
    <row r="67" spans="1:7" x14ac:dyDescent="0.25">
      <c r="A67" s="1"/>
      <c r="B67" s="1"/>
    </row>
    <row r="68" spans="1:7" x14ac:dyDescent="0.25">
      <c r="A68" s="3" t="s">
        <v>27</v>
      </c>
      <c r="B68" s="3" t="s">
        <v>5</v>
      </c>
      <c r="C68" s="3" t="s">
        <v>46</v>
      </c>
      <c r="D68" s="3" t="s">
        <v>45</v>
      </c>
      <c r="E68" s="3" t="s">
        <v>5</v>
      </c>
      <c r="F68" s="3" t="s">
        <v>46</v>
      </c>
      <c r="G68" s="3" t="s">
        <v>45</v>
      </c>
    </row>
    <row r="69" spans="1:7" x14ac:dyDescent="0.25">
      <c r="A69" s="1" t="s">
        <v>16</v>
      </c>
      <c r="B69" s="1">
        <v>125</v>
      </c>
      <c r="C69" s="1">
        <v>1017</v>
      </c>
      <c r="D69" s="1">
        <v>34096</v>
      </c>
      <c r="E69">
        <v>100</v>
      </c>
      <c r="F69" s="1">
        <v>100</v>
      </c>
      <c r="G69">
        <v>100</v>
      </c>
    </row>
    <row r="70" spans="1:7" x14ac:dyDescent="0.25">
      <c r="A70" s="1" t="s">
        <v>17</v>
      </c>
      <c r="B70" s="1">
        <v>122</v>
      </c>
      <c r="C70" s="1">
        <v>1008</v>
      </c>
      <c r="D70" s="1">
        <v>33951</v>
      </c>
      <c r="E70" s="7">
        <f>(B70*100)/$B$69</f>
        <v>97.6</v>
      </c>
      <c r="F70" s="7">
        <f>(C70*100)/$C$69</f>
        <v>99.115044247787608</v>
      </c>
      <c r="G70" s="7">
        <f>(D70*100)/$D$69</f>
        <v>99.574730173627401</v>
      </c>
    </row>
    <row r="71" spans="1:7" x14ac:dyDescent="0.25">
      <c r="A71" s="1" t="s">
        <v>18</v>
      </c>
      <c r="B71" s="1">
        <v>116</v>
      </c>
      <c r="C71" s="1">
        <v>1001</v>
      </c>
      <c r="D71" s="1">
        <v>33992</v>
      </c>
      <c r="E71" s="7">
        <f t="shared" ref="E71:E78" si="2">(B71*100)/$B$69</f>
        <v>92.8</v>
      </c>
      <c r="F71" s="7">
        <f t="shared" ref="F71:F78" si="3">(C71*100)/$C$69</f>
        <v>98.426745329400191</v>
      </c>
      <c r="G71" s="7">
        <f t="shared" ref="G71:G78" si="4">(D71*100)/$D$69</f>
        <v>99.694978883153453</v>
      </c>
    </row>
    <row r="72" spans="1:7" x14ac:dyDescent="0.25">
      <c r="A72" s="1" t="s">
        <v>19</v>
      </c>
      <c r="B72" s="1">
        <v>118</v>
      </c>
      <c r="C72" s="1">
        <v>996</v>
      </c>
      <c r="D72" s="1">
        <v>33838</v>
      </c>
      <c r="E72" s="7">
        <f t="shared" si="2"/>
        <v>94.4</v>
      </c>
      <c r="F72" s="7">
        <f t="shared" si="3"/>
        <v>97.935103244837762</v>
      </c>
      <c r="G72" s="7">
        <f t="shared" si="4"/>
        <v>99.243312998592216</v>
      </c>
    </row>
    <row r="73" spans="1:7" x14ac:dyDescent="0.25">
      <c r="A73" s="1" t="s">
        <v>20</v>
      </c>
      <c r="B73" s="1">
        <v>132</v>
      </c>
      <c r="C73" s="1">
        <v>1052</v>
      </c>
      <c r="D73" s="1">
        <v>36119</v>
      </c>
      <c r="E73" s="7">
        <f t="shared" si="2"/>
        <v>105.6</v>
      </c>
      <c r="F73" s="7">
        <f t="shared" si="3"/>
        <v>103.44149459193707</v>
      </c>
      <c r="G73" s="7">
        <f t="shared" si="4"/>
        <v>105.93324730173627</v>
      </c>
    </row>
    <row r="74" spans="1:7" x14ac:dyDescent="0.25">
      <c r="A74" s="1" t="s">
        <v>21</v>
      </c>
      <c r="B74" s="1">
        <v>124</v>
      </c>
      <c r="C74" s="1">
        <v>1006</v>
      </c>
      <c r="D74" s="1">
        <v>34110</v>
      </c>
      <c r="E74" s="7">
        <f t="shared" si="2"/>
        <v>99.2</v>
      </c>
      <c r="F74" s="7">
        <f t="shared" si="3"/>
        <v>98.918387413962634</v>
      </c>
      <c r="G74" s="7">
        <f t="shared" si="4"/>
        <v>100.04106053496011</v>
      </c>
    </row>
    <row r="75" spans="1:7" x14ac:dyDescent="0.25">
      <c r="A75" s="1" t="s">
        <v>22</v>
      </c>
      <c r="B75" s="1">
        <v>122</v>
      </c>
      <c r="C75" s="1">
        <v>1008</v>
      </c>
      <c r="D75" s="1">
        <v>34188</v>
      </c>
      <c r="E75" s="7">
        <f t="shared" si="2"/>
        <v>97.6</v>
      </c>
      <c r="F75" s="7">
        <f t="shared" si="3"/>
        <v>99.115044247787608</v>
      </c>
      <c r="G75" s="7">
        <f t="shared" si="4"/>
        <v>100.26982637259502</v>
      </c>
    </row>
    <row r="76" spans="1:7" x14ac:dyDescent="0.25">
      <c r="A76" s="1" t="s">
        <v>23</v>
      </c>
      <c r="B76" s="1">
        <v>119</v>
      </c>
      <c r="C76" s="1">
        <v>1004</v>
      </c>
      <c r="D76" s="1">
        <v>34305</v>
      </c>
      <c r="E76" s="7">
        <f t="shared" si="2"/>
        <v>95.2</v>
      </c>
      <c r="F76" s="7">
        <f t="shared" si="3"/>
        <v>98.72173058013766</v>
      </c>
      <c r="G76" s="7">
        <f t="shared" si="4"/>
        <v>100.6129751290474</v>
      </c>
    </row>
    <row r="77" spans="1:7" x14ac:dyDescent="0.25">
      <c r="A77" s="1" t="s">
        <v>24</v>
      </c>
      <c r="B77" s="1">
        <v>119</v>
      </c>
      <c r="C77" s="1">
        <v>986</v>
      </c>
      <c r="D77" s="1">
        <v>34305</v>
      </c>
      <c r="E77" s="7">
        <f t="shared" si="2"/>
        <v>95.2</v>
      </c>
      <c r="F77" s="7">
        <f t="shared" si="3"/>
        <v>96.951819075712876</v>
      </c>
      <c r="G77" s="7">
        <f t="shared" si="4"/>
        <v>100.6129751290474</v>
      </c>
    </row>
    <row r="78" spans="1:7" x14ac:dyDescent="0.25">
      <c r="A78" s="1" t="s">
        <v>25</v>
      </c>
      <c r="B78" s="1">
        <v>118</v>
      </c>
      <c r="C78" s="1">
        <v>968</v>
      </c>
      <c r="D78" s="1">
        <v>34346</v>
      </c>
      <c r="E78" s="7">
        <f t="shared" si="2"/>
        <v>94.4</v>
      </c>
      <c r="F78" s="7">
        <f t="shared" si="3"/>
        <v>95.181907571288107</v>
      </c>
      <c r="G78" s="7">
        <f t="shared" si="4"/>
        <v>100.73322383857344</v>
      </c>
    </row>
    <row r="80" spans="1:7" x14ac:dyDescent="0.25">
      <c r="A80" s="4" t="s">
        <v>26</v>
      </c>
    </row>
    <row r="83" spans="1:4" x14ac:dyDescent="0.25">
      <c r="A83" s="8" t="s">
        <v>54</v>
      </c>
      <c r="B83" s="1"/>
    </row>
    <row r="84" spans="1:4" x14ac:dyDescent="0.25">
      <c r="A84" s="1" t="s">
        <v>28</v>
      </c>
      <c r="B84" s="1"/>
    </row>
    <row r="85" spans="1:4" x14ac:dyDescent="0.25">
      <c r="A85" s="1"/>
      <c r="B85" s="1"/>
    </row>
    <row r="86" spans="1:4" x14ac:dyDescent="0.25">
      <c r="A86" s="3" t="s">
        <v>15</v>
      </c>
      <c r="B86" s="3" t="s">
        <v>5</v>
      </c>
      <c r="C86" s="3" t="s">
        <v>46</v>
      </c>
      <c r="D86" s="3" t="s">
        <v>45</v>
      </c>
    </row>
    <row r="87" spans="1:4" x14ac:dyDescent="0.25">
      <c r="A87" s="1" t="s">
        <v>55</v>
      </c>
      <c r="B87" s="1">
        <v>3.6</v>
      </c>
      <c r="C87" s="1">
        <v>3.7</v>
      </c>
      <c r="D87" s="1">
        <v>5.3</v>
      </c>
    </row>
    <row r="89" spans="1:4" x14ac:dyDescent="0.25">
      <c r="A89" s="4" t="s">
        <v>29</v>
      </c>
    </row>
    <row r="92" spans="1:4" x14ac:dyDescent="0.25">
      <c r="A92" s="8" t="s">
        <v>56</v>
      </c>
      <c r="B92" s="1"/>
    </row>
    <row r="93" spans="1:4" x14ac:dyDescent="0.25">
      <c r="A93" s="1" t="s">
        <v>28</v>
      </c>
      <c r="B93" s="1"/>
    </row>
    <row r="94" spans="1:4" x14ac:dyDescent="0.25">
      <c r="A94" s="1"/>
      <c r="B94" s="1"/>
    </row>
    <row r="95" spans="1:4" x14ac:dyDescent="0.25">
      <c r="A95" s="3" t="s">
        <v>27</v>
      </c>
      <c r="B95" s="3" t="s">
        <v>5</v>
      </c>
      <c r="C95" s="3" t="s">
        <v>46</v>
      </c>
      <c r="D95" s="3" t="s">
        <v>45</v>
      </c>
    </row>
    <row r="96" spans="1:4" x14ac:dyDescent="0.25">
      <c r="A96" s="1" t="s">
        <v>30</v>
      </c>
      <c r="B96" s="1">
        <v>4</v>
      </c>
      <c r="C96" s="1">
        <v>4.0999999999999996</v>
      </c>
      <c r="D96" s="1">
        <v>5.3</v>
      </c>
    </row>
    <row r="97" spans="1:4" x14ac:dyDescent="0.25">
      <c r="A97" s="1" t="s">
        <v>16</v>
      </c>
      <c r="B97" s="1">
        <v>3.9</v>
      </c>
      <c r="C97" s="1">
        <v>4</v>
      </c>
      <c r="D97" s="1">
        <v>5.3</v>
      </c>
    </row>
    <row r="98" spans="1:4" x14ac:dyDescent="0.25">
      <c r="A98" s="1" t="s">
        <v>17</v>
      </c>
      <c r="B98" s="1">
        <v>3.7</v>
      </c>
      <c r="C98" s="1">
        <v>3.9</v>
      </c>
      <c r="D98" s="1">
        <v>5.3</v>
      </c>
    </row>
    <row r="99" spans="1:4" x14ac:dyDescent="0.25">
      <c r="A99" s="1" t="s">
        <v>18</v>
      </c>
      <c r="B99" s="1">
        <v>3.5</v>
      </c>
      <c r="C99" s="1">
        <v>3.9</v>
      </c>
      <c r="D99" s="1">
        <v>5.3</v>
      </c>
    </row>
    <row r="100" spans="1:4" x14ac:dyDescent="0.25">
      <c r="A100" s="1" t="s">
        <v>19</v>
      </c>
      <c r="B100" s="1">
        <v>3.6</v>
      </c>
      <c r="C100" s="1">
        <v>3.9</v>
      </c>
      <c r="D100" s="1">
        <v>5.3</v>
      </c>
    </row>
    <row r="101" spans="1:4" x14ac:dyDescent="0.25">
      <c r="A101" s="1" t="s">
        <v>20</v>
      </c>
      <c r="B101" s="1">
        <v>4</v>
      </c>
      <c r="C101" s="1">
        <v>4.0999999999999996</v>
      </c>
      <c r="D101" s="1">
        <v>5.7</v>
      </c>
    </row>
    <row r="102" spans="1:4" x14ac:dyDescent="0.25">
      <c r="A102" s="1" t="s">
        <v>21</v>
      </c>
      <c r="B102" s="1">
        <v>3.7</v>
      </c>
      <c r="C102" s="1">
        <v>3.9</v>
      </c>
      <c r="D102" s="1">
        <v>5.4</v>
      </c>
    </row>
    <row r="103" spans="1:4" x14ac:dyDescent="0.25">
      <c r="A103" s="1" t="s">
        <v>22</v>
      </c>
      <c r="B103" s="1">
        <v>3.7</v>
      </c>
      <c r="C103" s="1">
        <v>3.9</v>
      </c>
      <c r="D103" s="1">
        <v>5.3</v>
      </c>
    </row>
    <row r="104" spans="1:4" x14ac:dyDescent="0.25">
      <c r="A104" s="1" t="s">
        <v>23</v>
      </c>
      <c r="B104" s="1">
        <v>3.6</v>
      </c>
      <c r="C104" s="1">
        <v>3.9</v>
      </c>
      <c r="D104" s="1">
        <v>5.3</v>
      </c>
    </row>
    <row r="105" spans="1:4" x14ac:dyDescent="0.25">
      <c r="A105" s="1" t="s">
        <v>24</v>
      </c>
      <c r="B105" s="1">
        <v>3.6</v>
      </c>
      <c r="C105" s="1">
        <v>3.8</v>
      </c>
      <c r="D105" s="1">
        <v>5.3</v>
      </c>
    </row>
    <row r="106" spans="1:4" x14ac:dyDescent="0.25">
      <c r="A106" s="1" t="s">
        <v>25</v>
      </c>
      <c r="B106" s="1">
        <v>3.6</v>
      </c>
      <c r="C106" s="1">
        <v>3.7</v>
      </c>
      <c r="D106" s="1">
        <v>5.3</v>
      </c>
    </row>
    <row r="108" spans="1:4" x14ac:dyDescent="0.25">
      <c r="A108" s="4" t="s">
        <v>31</v>
      </c>
    </row>
    <row r="111" spans="1:4" x14ac:dyDescent="0.25">
      <c r="A111" s="8" t="s">
        <v>57</v>
      </c>
      <c r="B111" s="1"/>
    </row>
    <row r="112" spans="1:4" x14ac:dyDescent="0.25">
      <c r="A112" s="1" t="s">
        <v>58</v>
      </c>
      <c r="B112" s="1"/>
    </row>
    <row r="113" spans="1:4" x14ac:dyDescent="0.25">
      <c r="A113" s="1"/>
      <c r="B113" s="1"/>
    </row>
    <row r="114" spans="1:4" x14ac:dyDescent="0.25">
      <c r="A114" s="3" t="s">
        <v>15</v>
      </c>
      <c r="B114" s="3" t="s">
        <v>5</v>
      </c>
      <c r="C114" s="3" t="s">
        <v>46</v>
      </c>
      <c r="D114" s="3" t="s">
        <v>45</v>
      </c>
    </row>
    <row r="115" spans="1:4" x14ac:dyDescent="0.25">
      <c r="A115" s="1" t="s">
        <v>59</v>
      </c>
      <c r="B115" s="1">
        <v>2419</v>
      </c>
      <c r="C115" s="1">
        <v>2449</v>
      </c>
      <c r="D115" s="1">
        <v>2211</v>
      </c>
    </row>
    <row r="116" spans="1:4" x14ac:dyDescent="0.25">
      <c r="A116" s="1" t="s">
        <v>60</v>
      </c>
      <c r="B116" s="1">
        <v>15.6</v>
      </c>
      <c r="C116" s="1">
        <v>15.9</v>
      </c>
      <c r="D116" s="1">
        <v>15.2</v>
      </c>
    </row>
    <row r="118" spans="1:4" x14ac:dyDescent="0.25">
      <c r="A118" s="4" t="s">
        <v>32</v>
      </c>
    </row>
    <row r="121" spans="1:4" x14ac:dyDescent="0.25">
      <c r="A121" s="8" t="s">
        <v>33</v>
      </c>
      <c r="B121" s="1"/>
    </row>
    <row r="122" spans="1:4" x14ac:dyDescent="0.25">
      <c r="A122" s="1"/>
      <c r="B122" s="1"/>
    </row>
    <row r="123" spans="1:4" x14ac:dyDescent="0.25">
      <c r="A123" s="3" t="s">
        <v>27</v>
      </c>
      <c r="B123" s="3" t="s">
        <v>5</v>
      </c>
      <c r="C123" s="3" t="s">
        <v>46</v>
      </c>
      <c r="D123" s="3" t="s">
        <v>45</v>
      </c>
    </row>
    <row r="124" spans="1:4" x14ac:dyDescent="0.25">
      <c r="A124" s="1" t="s">
        <v>30</v>
      </c>
      <c r="B124" s="6">
        <v>2375</v>
      </c>
      <c r="C124" s="6">
        <v>2344</v>
      </c>
      <c r="D124" s="6">
        <v>2105</v>
      </c>
    </row>
    <row r="125" spans="1:4" x14ac:dyDescent="0.25">
      <c r="A125" s="1" t="s">
        <v>16</v>
      </c>
      <c r="B125" s="6">
        <v>2386</v>
      </c>
      <c r="C125" s="6">
        <v>2374</v>
      </c>
      <c r="D125" s="6">
        <v>2104</v>
      </c>
    </row>
    <row r="126" spans="1:4" x14ac:dyDescent="0.25">
      <c r="A126" s="1" t="s">
        <v>17</v>
      </c>
      <c r="B126" s="6">
        <v>2432</v>
      </c>
      <c r="C126" s="6">
        <v>2414</v>
      </c>
      <c r="D126" s="6">
        <v>2129</v>
      </c>
    </row>
    <row r="127" spans="1:4" x14ac:dyDescent="0.25">
      <c r="A127" s="1" t="s">
        <v>18</v>
      </c>
      <c r="B127" s="6">
        <v>2475</v>
      </c>
      <c r="C127" s="6">
        <v>2403</v>
      </c>
      <c r="D127" s="6">
        <v>2127</v>
      </c>
    </row>
    <row r="128" spans="1:4" x14ac:dyDescent="0.25">
      <c r="A128" s="1" t="s">
        <v>19</v>
      </c>
      <c r="B128" s="6">
        <v>2410</v>
      </c>
      <c r="C128" s="6">
        <v>2381</v>
      </c>
      <c r="D128" s="6">
        <v>2124</v>
      </c>
    </row>
    <row r="129" spans="1:4" x14ac:dyDescent="0.25">
      <c r="A129" s="1" t="s">
        <v>20</v>
      </c>
      <c r="B129" s="6">
        <v>2560</v>
      </c>
      <c r="C129" s="6">
        <v>2621</v>
      </c>
      <c r="D129" s="6">
        <v>2295</v>
      </c>
    </row>
    <row r="130" spans="1:4" x14ac:dyDescent="0.25">
      <c r="A130" s="1" t="s">
        <v>21</v>
      </c>
      <c r="B130" s="6">
        <v>2127</v>
      </c>
      <c r="C130" s="6">
        <v>2189</v>
      </c>
      <c r="D130" s="6">
        <v>1948</v>
      </c>
    </row>
    <row r="131" spans="1:4" x14ac:dyDescent="0.25">
      <c r="A131" s="1" t="s">
        <v>22</v>
      </c>
      <c r="B131" s="6">
        <v>2201</v>
      </c>
      <c r="C131" s="6">
        <v>2304</v>
      </c>
      <c r="D131" s="6">
        <v>2099</v>
      </c>
    </row>
    <row r="132" spans="1:4" x14ac:dyDescent="0.25">
      <c r="A132" s="1" t="s">
        <v>23</v>
      </c>
      <c r="B132" s="6">
        <v>2368</v>
      </c>
      <c r="C132" s="6">
        <v>2387</v>
      </c>
      <c r="D132" s="6">
        <v>2164</v>
      </c>
    </row>
    <row r="133" spans="1:4" x14ac:dyDescent="0.25">
      <c r="A133" s="1" t="s">
        <v>24</v>
      </c>
      <c r="B133" s="6">
        <v>2419</v>
      </c>
      <c r="C133" s="6">
        <v>2449</v>
      </c>
      <c r="D133" s="6">
        <v>2211</v>
      </c>
    </row>
    <row r="134" spans="1:4" x14ac:dyDescent="0.25">
      <c r="C134" s="1">
        <f>C133-B133</f>
        <v>30</v>
      </c>
      <c r="D134" s="1">
        <f>D133-B133</f>
        <v>-208</v>
      </c>
    </row>
    <row r="135" spans="1:4" x14ac:dyDescent="0.25">
      <c r="A135" s="4" t="s">
        <v>34</v>
      </c>
      <c r="B135" s="14">
        <f>(B133-B124)*100/B124</f>
        <v>1.8526315789473684</v>
      </c>
      <c r="C135" s="14">
        <f t="shared" ref="C135:D135" si="5">(C133-C124)*100/C124</f>
        <v>4.4795221843003414</v>
      </c>
      <c r="D135" s="14">
        <f t="shared" si="5"/>
        <v>5.0356294536817101</v>
      </c>
    </row>
    <row r="136" spans="1:4" x14ac:dyDescent="0.25">
      <c r="B136" s="6">
        <f>B133-B124</f>
        <v>44</v>
      </c>
      <c r="C136" s="6">
        <f t="shared" ref="C136:D136" si="6">C133-C124</f>
        <v>105</v>
      </c>
      <c r="D136" s="6">
        <f t="shared" si="6"/>
        <v>106</v>
      </c>
    </row>
    <row r="138" spans="1:4" x14ac:dyDescent="0.25">
      <c r="A138" s="8" t="s">
        <v>61</v>
      </c>
      <c r="B138" s="1"/>
    </row>
    <row r="139" spans="1:4" x14ac:dyDescent="0.25">
      <c r="A139" s="1"/>
      <c r="B139" s="1"/>
    </row>
    <row r="140" spans="1:4" x14ac:dyDescent="0.25">
      <c r="A140" s="3" t="s">
        <v>15</v>
      </c>
      <c r="B140" s="3" t="s">
        <v>5</v>
      </c>
      <c r="C140" s="3" t="s">
        <v>46</v>
      </c>
      <c r="D140" s="3" t="s">
        <v>45</v>
      </c>
    </row>
    <row r="141" spans="1:4" x14ac:dyDescent="0.25">
      <c r="A141" s="1" t="s">
        <v>62</v>
      </c>
      <c r="B141" s="1">
        <v>5</v>
      </c>
      <c r="C141" s="1">
        <v>51</v>
      </c>
      <c r="D141" s="1">
        <v>2397</v>
      </c>
    </row>
    <row r="142" spans="1:4" x14ac:dyDescent="0.25">
      <c r="A142" s="1" t="s">
        <v>63</v>
      </c>
      <c r="B142" s="1">
        <v>7</v>
      </c>
      <c r="C142" s="1">
        <v>29</v>
      </c>
      <c r="D142" s="1">
        <v>871</v>
      </c>
    </row>
    <row r="143" spans="1:4" x14ac:dyDescent="0.25">
      <c r="A143" s="1"/>
      <c r="B143" s="1"/>
    </row>
    <row r="144" spans="1:4" x14ac:dyDescent="0.25">
      <c r="A144" s="9" t="s">
        <v>64</v>
      </c>
      <c r="B144" s="1"/>
    </row>
    <row r="145" spans="1:4" s="1" customFormat="1" x14ac:dyDescent="0.25">
      <c r="A145" s="9"/>
    </row>
    <row r="146" spans="1:4" s="1" customFormat="1" x14ac:dyDescent="0.25">
      <c r="A146" s="8" t="s">
        <v>65</v>
      </c>
    </row>
    <row r="147" spans="1:4" s="1" customFormat="1" x14ac:dyDescent="0.25"/>
    <row r="148" spans="1:4" s="1" customFormat="1" x14ac:dyDescent="0.25">
      <c r="A148" s="3" t="s">
        <v>15</v>
      </c>
      <c r="B148" s="3" t="s">
        <v>5</v>
      </c>
      <c r="C148" s="3" t="s">
        <v>46</v>
      </c>
      <c r="D148" s="3" t="s">
        <v>45</v>
      </c>
    </row>
    <row r="149" spans="1:4" s="1" customFormat="1" x14ac:dyDescent="0.25">
      <c r="A149" s="1" t="s">
        <v>66</v>
      </c>
      <c r="B149" s="1">
        <v>43248</v>
      </c>
      <c r="C149" s="1">
        <v>164160</v>
      </c>
      <c r="D149" s="1">
        <v>8304333</v>
      </c>
    </row>
    <row r="150" spans="1:4" s="1" customFormat="1" x14ac:dyDescent="0.25">
      <c r="A150" s="1" t="s">
        <v>67</v>
      </c>
      <c r="B150" s="1">
        <v>14.4</v>
      </c>
      <c r="C150" s="1">
        <v>6.9</v>
      </c>
      <c r="D150" s="1">
        <v>10.9</v>
      </c>
    </row>
    <row r="151" spans="1:4" s="1" customFormat="1" x14ac:dyDescent="0.25">
      <c r="A151" s="1" t="s">
        <v>68</v>
      </c>
      <c r="B151" s="1">
        <v>15</v>
      </c>
      <c r="C151" s="1">
        <v>20</v>
      </c>
      <c r="D151" s="1">
        <v>16.600000000000001</v>
      </c>
    </row>
    <row r="152" spans="1:4" s="1" customFormat="1" x14ac:dyDescent="0.25"/>
    <row r="153" spans="1:4" x14ac:dyDescent="0.25">
      <c r="A153" s="9" t="s">
        <v>32</v>
      </c>
      <c r="B153" s="1"/>
    </row>
    <row r="154" spans="1:4" s="1" customFormat="1" x14ac:dyDescent="0.25">
      <c r="A154" s="9"/>
    </row>
    <row r="155" spans="1:4" s="1" customFormat="1" x14ac:dyDescent="0.25">
      <c r="A155" s="9"/>
    </row>
    <row r="156" spans="1:4" x14ac:dyDescent="0.25">
      <c r="A156" s="8" t="s">
        <v>35</v>
      </c>
      <c r="B156" s="1"/>
    </row>
    <row r="157" spans="1:4" x14ac:dyDescent="0.25">
      <c r="A157" s="1" t="s">
        <v>11</v>
      </c>
      <c r="B157" s="1"/>
    </row>
    <row r="158" spans="1:4" x14ac:dyDescent="0.25">
      <c r="A158" s="1"/>
      <c r="B158" s="1"/>
    </row>
    <row r="159" spans="1:4" x14ac:dyDescent="0.25">
      <c r="A159" s="3" t="s">
        <v>15</v>
      </c>
      <c r="B159" s="3" t="s">
        <v>5</v>
      </c>
      <c r="C159" s="3" t="s">
        <v>46</v>
      </c>
    </row>
    <row r="160" spans="1:4" x14ac:dyDescent="0.25">
      <c r="A160" s="1" t="s">
        <v>30</v>
      </c>
      <c r="B160" s="1">
        <v>82335</v>
      </c>
    </row>
    <row r="161" spans="1:2" x14ac:dyDescent="0.25">
      <c r="A161" s="1" t="s">
        <v>16</v>
      </c>
      <c r="B161" s="1">
        <v>82030</v>
      </c>
    </row>
    <row r="162" spans="1:2" x14ac:dyDescent="0.25">
      <c r="A162" s="1" t="s">
        <v>17</v>
      </c>
      <c r="B162" s="1">
        <v>85520</v>
      </c>
    </row>
    <row r="163" spans="1:2" x14ac:dyDescent="0.25">
      <c r="A163" s="1" t="s">
        <v>18</v>
      </c>
      <c r="B163" s="1">
        <v>86645</v>
      </c>
    </row>
    <row r="164" spans="1:2" x14ac:dyDescent="0.25">
      <c r="A164" s="1" t="s">
        <v>19</v>
      </c>
      <c r="B164" s="1">
        <v>86869</v>
      </c>
    </row>
    <row r="165" spans="1:2" x14ac:dyDescent="0.25">
      <c r="A165" s="1" t="s">
        <v>20</v>
      </c>
      <c r="B165" s="1">
        <v>109608</v>
      </c>
    </row>
    <row r="166" spans="1:2" x14ac:dyDescent="0.25">
      <c r="A166" s="1" t="s">
        <v>21</v>
      </c>
      <c r="B166" s="1">
        <v>109466</v>
      </c>
    </row>
    <row r="167" spans="1:2" x14ac:dyDescent="0.25">
      <c r="A167" s="1" t="s">
        <v>22</v>
      </c>
      <c r="B167" s="1">
        <v>109980</v>
      </c>
    </row>
    <row r="168" spans="1:2" x14ac:dyDescent="0.25">
      <c r="A168" s="1" t="s">
        <v>23</v>
      </c>
      <c r="B168" s="1">
        <v>109013</v>
      </c>
    </row>
    <row r="169" spans="1:2" x14ac:dyDescent="0.25">
      <c r="A169" s="1" t="s">
        <v>24</v>
      </c>
      <c r="B169" s="1">
        <v>109082</v>
      </c>
    </row>
    <row r="170" spans="1:2" x14ac:dyDescent="0.25">
      <c r="A170" s="1"/>
      <c r="B170" s="1"/>
    </row>
    <row r="171" spans="1:2" x14ac:dyDescent="0.25">
      <c r="A171" s="9" t="s">
        <v>34</v>
      </c>
      <c r="B171" s="1"/>
    </row>
    <row r="174" spans="1:2" x14ac:dyDescent="0.25">
      <c r="A174" s="8" t="s">
        <v>36</v>
      </c>
      <c r="B174" s="1"/>
    </row>
    <row r="175" spans="1:2" x14ac:dyDescent="0.25">
      <c r="A175" s="1" t="s">
        <v>11</v>
      </c>
      <c r="B175" s="1"/>
    </row>
    <row r="176" spans="1:2" x14ac:dyDescent="0.25">
      <c r="A176" s="1"/>
      <c r="B176" s="1"/>
    </row>
    <row r="177" spans="1:3" x14ac:dyDescent="0.25">
      <c r="A177" s="3" t="s">
        <v>15</v>
      </c>
      <c r="B177" s="3" t="s">
        <v>5</v>
      </c>
      <c r="C177" s="3" t="s">
        <v>46</v>
      </c>
    </row>
    <row r="178" spans="1:3" x14ac:dyDescent="0.25">
      <c r="A178" s="1" t="s">
        <v>20</v>
      </c>
      <c r="B178" s="1">
        <v>252898</v>
      </c>
    </row>
    <row r="179" spans="1:3" x14ac:dyDescent="0.25">
      <c r="A179" s="1" t="s">
        <v>21</v>
      </c>
      <c r="B179" s="1">
        <v>248425</v>
      </c>
    </row>
    <row r="180" spans="1:3" x14ac:dyDescent="0.25">
      <c r="A180" s="1" t="s">
        <v>22</v>
      </c>
      <c r="B180" s="1">
        <v>245745</v>
      </c>
    </row>
    <row r="181" spans="1:3" x14ac:dyDescent="0.25">
      <c r="A181" s="1" t="s">
        <v>23</v>
      </c>
      <c r="B181" s="1">
        <v>251696</v>
      </c>
    </row>
    <row r="182" spans="1:3" x14ac:dyDescent="0.25">
      <c r="A182" s="1" t="s">
        <v>24</v>
      </c>
      <c r="B182" s="1">
        <v>250741</v>
      </c>
    </row>
    <row r="183" spans="1:3" x14ac:dyDescent="0.25">
      <c r="A183" s="1"/>
      <c r="B183" s="1"/>
    </row>
    <row r="184" spans="1:3" x14ac:dyDescent="0.25">
      <c r="A184" s="9" t="s">
        <v>34</v>
      </c>
      <c r="B184" s="1"/>
    </row>
    <row r="185" spans="1:3" x14ac:dyDescent="0.25">
      <c r="A185" s="1"/>
      <c r="B185" s="1"/>
    </row>
    <row r="186" spans="1:3" x14ac:dyDescent="0.25">
      <c r="A186" s="1"/>
      <c r="B186" s="1"/>
    </row>
    <row r="187" spans="1:3" x14ac:dyDescent="0.25">
      <c r="A187" s="1"/>
      <c r="B187" s="1"/>
    </row>
    <row r="189" spans="1:3" x14ac:dyDescent="0.25">
      <c r="A189" s="4" t="s">
        <v>34</v>
      </c>
    </row>
    <row r="192" spans="1:3" x14ac:dyDescent="0.25">
      <c r="A192" s="8" t="s">
        <v>37</v>
      </c>
      <c r="B192" s="1"/>
    </row>
    <row r="193" spans="1:4" x14ac:dyDescent="0.25">
      <c r="A193" s="1" t="s">
        <v>11</v>
      </c>
      <c r="B193" s="1"/>
    </row>
    <row r="194" spans="1:4" x14ac:dyDescent="0.25">
      <c r="A194" s="1"/>
      <c r="B194" s="1"/>
    </row>
    <row r="195" spans="1:4" x14ac:dyDescent="0.25">
      <c r="A195" s="3" t="s">
        <v>27</v>
      </c>
      <c r="B195" s="3" t="s">
        <v>5</v>
      </c>
      <c r="C195" s="3" t="s">
        <v>46</v>
      </c>
      <c r="D195" s="3" t="s">
        <v>45</v>
      </c>
    </row>
    <row r="196" spans="1:4" x14ac:dyDescent="0.25">
      <c r="A196" s="1" t="s">
        <v>20</v>
      </c>
      <c r="B196" s="1">
        <v>2.2999999999999998</v>
      </c>
      <c r="C196" s="1">
        <v>2.4</v>
      </c>
      <c r="D196" s="1">
        <v>2.7</v>
      </c>
    </row>
    <row r="197" spans="1:4" x14ac:dyDescent="0.25">
      <c r="A197" s="1" t="s">
        <v>21</v>
      </c>
      <c r="B197" s="1">
        <v>2.2999999999999998</v>
      </c>
      <c r="C197" s="1">
        <v>2.2999999999999998</v>
      </c>
      <c r="D197" s="1">
        <v>2.6</v>
      </c>
    </row>
    <row r="198" spans="1:4" x14ac:dyDescent="0.25">
      <c r="A198" s="1" t="s">
        <v>22</v>
      </c>
      <c r="B198" s="1">
        <v>2.2000000000000002</v>
      </c>
      <c r="C198" s="1">
        <v>2.2999999999999998</v>
      </c>
      <c r="D198" s="1">
        <v>2.6</v>
      </c>
    </row>
    <row r="199" spans="1:4" x14ac:dyDescent="0.25">
      <c r="A199" s="1" t="s">
        <v>23</v>
      </c>
      <c r="B199" s="1">
        <v>2.2999999999999998</v>
      </c>
      <c r="C199" s="1">
        <v>2.4</v>
      </c>
      <c r="D199" s="1">
        <v>2.7</v>
      </c>
    </row>
    <row r="200" spans="1:4" x14ac:dyDescent="0.25">
      <c r="A200" s="1" t="s">
        <v>24</v>
      </c>
      <c r="B200" s="1">
        <v>2.2999999999999998</v>
      </c>
      <c r="C200" s="1">
        <v>2.4</v>
      </c>
      <c r="D200" s="1">
        <v>2.7</v>
      </c>
    </row>
    <row r="201" spans="1:4" x14ac:dyDescent="0.25">
      <c r="A201" s="1"/>
      <c r="B201" s="1"/>
      <c r="D201" s="1"/>
    </row>
    <row r="202" spans="1:4" x14ac:dyDescent="0.25">
      <c r="A202" s="1"/>
      <c r="B202" s="1"/>
      <c r="D202" s="1"/>
    </row>
    <row r="203" spans="1:4" x14ac:dyDescent="0.25">
      <c r="A203" s="1"/>
      <c r="B203" s="1"/>
      <c r="D203" s="1"/>
    </row>
    <row r="204" spans="1:4" x14ac:dyDescent="0.25">
      <c r="A204" s="1"/>
      <c r="B204" s="1"/>
      <c r="D204" s="1"/>
    </row>
    <row r="205" spans="1:4" x14ac:dyDescent="0.25">
      <c r="A205" s="1"/>
      <c r="B205" s="1"/>
      <c r="D205" s="1"/>
    </row>
    <row r="207" spans="1:4" x14ac:dyDescent="0.25">
      <c r="A207" s="4" t="s">
        <v>34</v>
      </c>
    </row>
    <row r="210" spans="1:4" x14ac:dyDescent="0.25">
      <c r="A210" s="8" t="s">
        <v>38</v>
      </c>
      <c r="B210" s="1"/>
    </row>
    <row r="211" spans="1:4" x14ac:dyDescent="0.25">
      <c r="A211" s="1"/>
      <c r="B211" s="1"/>
    </row>
    <row r="212" spans="1:4" x14ac:dyDescent="0.25">
      <c r="A212" s="3" t="s">
        <v>13</v>
      </c>
      <c r="B212" s="3" t="s">
        <v>69</v>
      </c>
      <c r="C212" s="3" t="s">
        <v>39</v>
      </c>
      <c r="D212" s="3" t="s">
        <v>3</v>
      </c>
    </row>
    <row r="213" spans="1:4" x14ac:dyDescent="0.25">
      <c r="A213" s="3" t="s">
        <v>3</v>
      </c>
      <c r="B213" s="3" t="s">
        <v>5</v>
      </c>
      <c r="C213" s="3" t="s">
        <v>46</v>
      </c>
      <c r="D213" s="3" t="s">
        <v>45</v>
      </c>
    </row>
    <row r="214" spans="1:4" x14ac:dyDescent="0.25">
      <c r="A214" s="1" t="s">
        <v>11</v>
      </c>
      <c r="B214" s="1">
        <v>2.2999999999999998</v>
      </c>
      <c r="C214" s="1">
        <v>2.4</v>
      </c>
      <c r="D214" s="1">
        <v>2.7</v>
      </c>
    </row>
    <row r="215" spans="1:4" s="1" customFormat="1" x14ac:dyDescent="0.25"/>
    <row r="216" spans="1:4" x14ac:dyDescent="0.25">
      <c r="A216" s="1" t="s">
        <v>40</v>
      </c>
      <c r="B216" s="1">
        <v>0.9</v>
      </c>
      <c r="C216" s="1">
        <v>1</v>
      </c>
      <c r="D216" s="1">
        <v>1.4</v>
      </c>
    </row>
    <row r="217" spans="1:4" x14ac:dyDescent="0.25">
      <c r="A217" s="1" t="s">
        <v>41</v>
      </c>
      <c r="B217" s="1">
        <v>2.2000000000000002</v>
      </c>
      <c r="C217" s="1">
        <v>2.4</v>
      </c>
      <c r="D217" s="1">
        <v>2.7</v>
      </c>
    </row>
    <row r="218" spans="1:4" x14ac:dyDescent="0.25">
      <c r="A218" s="1" t="s">
        <v>42</v>
      </c>
      <c r="B218" s="1">
        <v>2.7</v>
      </c>
      <c r="C218" s="1">
        <v>2.8</v>
      </c>
      <c r="D218" s="1">
        <v>3.1</v>
      </c>
    </row>
    <row r="219" spans="1:4" x14ac:dyDescent="0.25">
      <c r="A219" s="1" t="s">
        <v>43</v>
      </c>
      <c r="B219" s="1">
        <v>2.8</v>
      </c>
      <c r="C219" s="1">
        <v>2.8</v>
      </c>
      <c r="D219" s="1">
        <v>3.1</v>
      </c>
    </row>
    <row r="220" spans="1:4" x14ac:dyDescent="0.25">
      <c r="A220" s="1" t="s">
        <v>44</v>
      </c>
      <c r="B220" s="1">
        <v>2.6</v>
      </c>
      <c r="C220" s="1">
        <v>2.7</v>
      </c>
      <c r="D220" s="1">
        <v>3</v>
      </c>
    </row>
    <row r="222" spans="1:4" x14ac:dyDescent="0.25">
      <c r="A222" s="4" t="s">
        <v>32</v>
      </c>
    </row>
    <row r="227" spans="1:7" x14ac:dyDescent="0.25">
      <c r="A227" s="8" t="s">
        <v>70</v>
      </c>
      <c r="B227" s="1"/>
    </row>
    <row r="228" spans="1:7" x14ac:dyDescent="0.25">
      <c r="A228" s="1"/>
      <c r="B228" s="1"/>
    </row>
    <row r="229" spans="1:7" x14ac:dyDescent="0.25">
      <c r="A229" s="3" t="s">
        <v>1</v>
      </c>
      <c r="B229" s="3" t="s">
        <v>2</v>
      </c>
      <c r="C229" s="3" t="s">
        <v>2</v>
      </c>
      <c r="D229" s="3" t="s">
        <v>3</v>
      </c>
      <c r="E229" s="3" t="s">
        <v>4</v>
      </c>
      <c r="F229" s="3" t="s">
        <v>4</v>
      </c>
      <c r="G229" s="3" t="s">
        <v>3</v>
      </c>
    </row>
    <row r="230" spans="1:7" x14ac:dyDescent="0.25">
      <c r="A230" s="3" t="s">
        <v>3</v>
      </c>
      <c r="B230" s="3" t="s">
        <v>5</v>
      </c>
      <c r="C230" s="3" t="s">
        <v>46</v>
      </c>
      <c r="D230" s="3" t="s">
        <v>45</v>
      </c>
      <c r="E230" s="3" t="s">
        <v>5</v>
      </c>
      <c r="F230" s="3" t="s">
        <v>46</v>
      </c>
      <c r="G230" s="3" t="s">
        <v>45</v>
      </c>
    </row>
    <row r="231" spans="1:7" x14ac:dyDescent="0.25">
      <c r="A231" s="1" t="s">
        <v>40</v>
      </c>
      <c r="B231" s="1">
        <v>15830</v>
      </c>
      <c r="C231" s="1">
        <v>128324</v>
      </c>
      <c r="D231" s="1">
        <v>3488476</v>
      </c>
      <c r="E231" s="1">
        <v>14.5</v>
      </c>
      <c r="F231" s="1">
        <v>14.8</v>
      </c>
      <c r="G231" s="1">
        <v>15.2</v>
      </c>
    </row>
    <row r="232" spans="1:7" x14ac:dyDescent="0.25">
      <c r="A232" s="1" t="s">
        <v>41</v>
      </c>
      <c r="B232" s="1">
        <v>33135</v>
      </c>
      <c r="C232" s="1">
        <v>285768</v>
      </c>
      <c r="D232" s="1">
        <v>8153272</v>
      </c>
      <c r="E232" s="1">
        <v>30.4</v>
      </c>
      <c r="F232" s="1">
        <v>33</v>
      </c>
      <c r="G232" s="1">
        <v>35.6</v>
      </c>
    </row>
    <row r="233" spans="1:7" x14ac:dyDescent="0.25">
      <c r="A233" s="1" t="s">
        <v>42</v>
      </c>
      <c r="B233" s="1">
        <v>24491</v>
      </c>
      <c r="C233" s="1">
        <v>194236</v>
      </c>
      <c r="D233" s="1">
        <v>5215367</v>
      </c>
      <c r="E233" s="1">
        <v>22.5</v>
      </c>
      <c r="F233" s="1">
        <v>22.4</v>
      </c>
      <c r="G233" s="1">
        <v>22.8</v>
      </c>
    </row>
    <row r="234" spans="1:7" x14ac:dyDescent="0.25">
      <c r="A234" s="1" t="s">
        <v>43</v>
      </c>
      <c r="B234" s="1">
        <v>23594</v>
      </c>
      <c r="C234" s="1">
        <v>174347</v>
      </c>
      <c r="D234" s="1">
        <v>4185479</v>
      </c>
      <c r="E234" s="1">
        <v>21.6</v>
      </c>
      <c r="F234" s="1">
        <v>20.100000000000001</v>
      </c>
      <c r="G234" s="1">
        <v>18.3</v>
      </c>
    </row>
    <row r="235" spans="1:7" x14ac:dyDescent="0.25">
      <c r="A235" s="1" t="s">
        <v>44</v>
      </c>
      <c r="B235" s="1">
        <v>12032</v>
      </c>
      <c r="C235" s="1">
        <v>83405</v>
      </c>
      <c r="D235" s="1">
        <v>1862019</v>
      </c>
      <c r="E235" s="1">
        <v>11</v>
      </c>
      <c r="F235" s="1">
        <v>9.6</v>
      </c>
      <c r="G235" s="1">
        <v>8.1</v>
      </c>
    </row>
    <row r="236" spans="1:7" x14ac:dyDescent="0.25">
      <c r="A236" s="1" t="s">
        <v>11</v>
      </c>
      <c r="B236" s="1">
        <v>109082</v>
      </c>
      <c r="C236" s="1">
        <v>866080</v>
      </c>
      <c r="D236" s="1">
        <v>22904613</v>
      </c>
      <c r="E236" s="1">
        <v>100</v>
      </c>
      <c r="F236" s="1">
        <v>100</v>
      </c>
      <c r="G236" s="1">
        <v>100</v>
      </c>
    </row>
    <row r="238" spans="1:7" x14ac:dyDescent="0.25">
      <c r="A238" s="4" t="s">
        <v>32</v>
      </c>
    </row>
    <row r="241" spans="1:7" x14ac:dyDescent="0.25">
      <c r="A241" s="8" t="s">
        <v>71</v>
      </c>
      <c r="B241" s="1"/>
    </row>
    <row r="242" spans="1:7" x14ac:dyDescent="0.25">
      <c r="A242" s="1"/>
      <c r="B242" s="1"/>
    </row>
    <row r="243" spans="1:7" x14ac:dyDescent="0.25">
      <c r="A243" s="3" t="s">
        <v>1</v>
      </c>
      <c r="B243" s="3" t="s">
        <v>2</v>
      </c>
      <c r="C243" s="3" t="s">
        <v>2</v>
      </c>
      <c r="D243" s="3" t="s">
        <v>3</v>
      </c>
      <c r="E243" s="3" t="s">
        <v>4</v>
      </c>
      <c r="F243" s="3" t="s">
        <v>4</v>
      </c>
      <c r="G243" s="3" t="s">
        <v>3</v>
      </c>
    </row>
    <row r="244" spans="1:7" x14ac:dyDescent="0.25">
      <c r="A244" s="3" t="s">
        <v>3</v>
      </c>
      <c r="B244" s="3" t="s">
        <v>5</v>
      </c>
      <c r="C244" s="3" t="s">
        <v>46</v>
      </c>
      <c r="D244" s="3" t="s">
        <v>45</v>
      </c>
      <c r="E244" s="3" t="s">
        <v>5</v>
      </c>
      <c r="F244" s="3" t="s">
        <v>46</v>
      </c>
      <c r="G244" s="3" t="s">
        <v>45</v>
      </c>
    </row>
    <row r="245" spans="1:7" x14ac:dyDescent="0.25">
      <c r="A245" s="1" t="s">
        <v>40</v>
      </c>
      <c r="B245" s="1">
        <v>14241</v>
      </c>
      <c r="C245" s="1">
        <v>131522</v>
      </c>
      <c r="D245" s="1">
        <v>4759912</v>
      </c>
      <c r="E245" s="1">
        <v>5.7</v>
      </c>
      <c r="F245" s="1">
        <v>6.3</v>
      </c>
      <c r="G245" s="1">
        <v>7.7</v>
      </c>
    </row>
    <row r="246" spans="1:7" x14ac:dyDescent="0.25">
      <c r="A246" s="1" t="s">
        <v>41</v>
      </c>
      <c r="B246" s="1">
        <v>73877</v>
      </c>
      <c r="C246" s="1">
        <v>690576</v>
      </c>
      <c r="D246" s="1">
        <v>22174951</v>
      </c>
      <c r="E246" s="1">
        <v>29.5</v>
      </c>
      <c r="F246" s="1">
        <v>33.1</v>
      </c>
      <c r="G246" s="1">
        <v>35.9</v>
      </c>
    </row>
    <row r="247" spans="1:7" x14ac:dyDescent="0.25">
      <c r="A247" s="1" t="s">
        <v>42</v>
      </c>
      <c r="B247" s="1">
        <v>66121</v>
      </c>
      <c r="C247" s="1">
        <v>548250</v>
      </c>
      <c r="D247" s="1">
        <v>16415354</v>
      </c>
      <c r="E247" s="1">
        <v>26.4</v>
      </c>
      <c r="F247" s="1">
        <v>26.2</v>
      </c>
      <c r="G247" s="1">
        <v>26.5</v>
      </c>
    </row>
    <row r="248" spans="1:7" x14ac:dyDescent="0.25">
      <c r="A248" s="1" t="s">
        <v>43</v>
      </c>
      <c r="B248" s="1">
        <v>65148</v>
      </c>
      <c r="C248" s="1">
        <v>493554</v>
      </c>
      <c r="D248" s="1">
        <v>12978960</v>
      </c>
      <c r="E248" s="1">
        <v>26</v>
      </c>
      <c r="F248" s="1">
        <v>23.6</v>
      </c>
      <c r="G248" s="1">
        <v>21</v>
      </c>
    </row>
    <row r="249" spans="1:7" x14ac:dyDescent="0.25">
      <c r="A249" s="1" t="s">
        <v>44</v>
      </c>
      <c r="B249" s="1">
        <v>31354</v>
      </c>
      <c r="C249" s="1">
        <v>225535</v>
      </c>
      <c r="D249" s="1">
        <v>5502224</v>
      </c>
      <c r="E249" s="1">
        <v>12.5</v>
      </c>
      <c r="F249" s="1">
        <v>10.8</v>
      </c>
      <c r="G249" s="1">
        <v>8.9</v>
      </c>
    </row>
    <row r="250" spans="1:7" x14ac:dyDescent="0.25">
      <c r="A250" s="1" t="s">
        <v>11</v>
      </c>
      <c r="B250" s="1">
        <v>250741</v>
      </c>
      <c r="C250" s="1">
        <v>2089437</v>
      </c>
      <c r="D250" s="1">
        <v>61831401</v>
      </c>
      <c r="E250" s="1">
        <v>100</v>
      </c>
      <c r="F250" s="1">
        <v>100</v>
      </c>
      <c r="G250" s="1">
        <v>100</v>
      </c>
    </row>
    <row r="252" spans="1:7" x14ac:dyDescent="0.25">
      <c r="A252" s="4" t="s">
        <v>32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topLeftCell="A49" workbookViewId="0">
      <selection activeCell="O17" sqref="O17"/>
    </sheetView>
  </sheetViews>
  <sheetFormatPr baseColWidth="10" defaultRowHeight="15.75" x14ac:dyDescent="0.25"/>
  <sheetData>
    <row r="1" spans="1:13" x14ac:dyDescent="0.25">
      <c r="A1" s="10" t="s">
        <v>72</v>
      </c>
      <c r="B1" s="10"/>
      <c r="C1" s="10"/>
      <c r="D1" s="10"/>
      <c r="E1" s="10"/>
      <c r="F1" s="10"/>
    </row>
    <row r="2" spans="1:13" ht="26.25" x14ac:dyDescent="0.25">
      <c r="A2" s="10" t="s">
        <v>3</v>
      </c>
      <c r="B2" s="10"/>
      <c r="C2" s="10"/>
      <c r="D2" s="10"/>
      <c r="E2" s="10"/>
      <c r="F2" s="10"/>
      <c r="K2" t="s">
        <v>5</v>
      </c>
      <c r="L2" s="13" t="s">
        <v>194</v>
      </c>
      <c r="M2" s="13" t="s">
        <v>45</v>
      </c>
    </row>
    <row r="3" spans="1:13" x14ac:dyDescent="0.25">
      <c r="K3" s="14">
        <f>G105/10</f>
        <v>3.8099999999999996</v>
      </c>
      <c r="L3" s="14">
        <f>(C14+D14)/10</f>
        <v>4.01</v>
      </c>
      <c r="M3" s="14">
        <f>(C9+D9)/10</f>
        <v>5.61</v>
      </c>
    </row>
    <row r="4" spans="1:13" x14ac:dyDescent="0.25">
      <c r="A4" s="10" t="s">
        <v>73</v>
      </c>
      <c r="B4" s="10" t="s">
        <v>74</v>
      </c>
      <c r="C4" s="10" t="s">
        <v>75</v>
      </c>
      <c r="D4" s="10" t="s">
        <v>24</v>
      </c>
      <c r="E4" s="10"/>
      <c r="F4" s="10"/>
    </row>
    <row r="6" spans="1:13" x14ac:dyDescent="0.25">
      <c r="A6" s="10" t="s">
        <v>76</v>
      </c>
      <c r="B6" s="10" t="s">
        <v>77</v>
      </c>
      <c r="C6" s="10" t="s">
        <v>78</v>
      </c>
      <c r="D6" s="10" t="s">
        <v>79</v>
      </c>
      <c r="E6" s="10" t="s">
        <v>80</v>
      </c>
      <c r="F6" s="10" t="s">
        <v>81</v>
      </c>
    </row>
    <row r="7" spans="1:13" x14ac:dyDescent="0.25">
      <c r="A7" s="10" t="s">
        <v>82</v>
      </c>
      <c r="B7" s="10"/>
      <c r="C7" s="10"/>
      <c r="D7" s="10"/>
      <c r="E7" s="10"/>
      <c r="F7" s="10"/>
    </row>
    <row r="8" spans="1:13" x14ac:dyDescent="0.25">
      <c r="A8" s="10" t="s">
        <v>83</v>
      </c>
      <c r="B8" s="10">
        <v>63.2</v>
      </c>
      <c r="C8" s="10">
        <v>51.9</v>
      </c>
      <c r="D8" s="10">
        <v>3.8</v>
      </c>
      <c r="E8" s="10">
        <v>1</v>
      </c>
      <c r="F8" s="10">
        <v>6.5</v>
      </c>
    </row>
    <row r="9" spans="1:13" x14ac:dyDescent="0.25">
      <c r="A9" s="10" t="s">
        <v>45</v>
      </c>
      <c r="B9" s="10">
        <v>63.9</v>
      </c>
      <c r="C9" s="10">
        <v>52.2</v>
      </c>
      <c r="D9" s="10">
        <v>3.9</v>
      </c>
      <c r="E9" s="10">
        <v>1.1000000000000001</v>
      </c>
      <c r="F9" s="10">
        <v>6.7</v>
      </c>
    </row>
    <row r="10" spans="1:13" x14ac:dyDescent="0.25">
      <c r="A10" s="10" t="s">
        <v>84</v>
      </c>
      <c r="B10" s="10">
        <v>45.2</v>
      </c>
      <c r="C10" s="10">
        <v>43</v>
      </c>
      <c r="D10" s="10">
        <v>0.5</v>
      </c>
      <c r="E10" s="10">
        <v>0.7</v>
      </c>
      <c r="F10" s="10">
        <v>1</v>
      </c>
    </row>
    <row r="11" spans="1:13" x14ac:dyDescent="0.25">
      <c r="A11" s="10" t="s">
        <v>85</v>
      </c>
      <c r="B11" s="10">
        <v>64</v>
      </c>
      <c r="C11" s="10">
        <v>54</v>
      </c>
      <c r="D11" s="10">
        <v>3</v>
      </c>
      <c r="E11" s="10">
        <v>1.1000000000000001</v>
      </c>
      <c r="F11" s="10">
        <v>5.9</v>
      </c>
    </row>
    <row r="12" spans="1:13" x14ac:dyDescent="0.25">
      <c r="A12" s="10" t="s">
        <v>86</v>
      </c>
      <c r="B12" s="10">
        <v>49.8</v>
      </c>
      <c r="C12" s="10">
        <v>42</v>
      </c>
      <c r="D12" s="10">
        <v>1.9</v>
      </c>
      <c r="E12" s="10">
        <v>0.4</v>
      </c>
      <c r="F12" s="10">
        <v>5.5</v>
      </c>
    </row>
    <row r="13" spans="1:13" x14ac:dyDescent="0.25">
      <c r="A13" s="10" t="s">
        <v>87</v>
      </c>
      <c r="B13" s="10">
        <v>62.3</v>
      </c>
      <c r="C13" s="10">
        <v>55.1</v>
      </c>
      <c r="D13" s="10">
        <v>2.2999999999999998</v>
      </c>
      <c r="E13" s="10">
        <v>1.4</v>
      </c>
      <c r="F13" s="10">
        <v>3.4</v>
      </c>
    </row>
    <row r="14" spans="1:13" x14ac:dyDescent="0.25">
      <c r="A14" s="10" t="s">
        <v>46</v>
      </c>
      <c r="B14" s="10">
        <v>43.8</v>
      </c>
      <c r="C14" s="10">
        <v>38.6</v>
      </c>
      <c r="D14" s="10">
        <v>1.5</v>
      </c>
      <c r="E14" s="10">
        <v>0.3</v>
      </c>
      <c r="F14" s="10">
        <v>3.4</v>
      </c>
    </row>
    <row r="15" spans="1:13" x14ac:dyDescent="0.25">
      <c r="A15" s="10" t="s">
        <v>88</v>
      </c>
      <c r="B15" s="10">
        <v>74.2</v>
      </c>
      <c r="C15" s="10">
        <v>64.900000000000006</v>
      </c>
      <c r="D15" s="10">
        <v>3.6</v>
      </c>
      <c r="E15" s="10">
        <v>0</v>
      </c>
      <c r="F15" s="10">
        <v>5.7</v>
      </c>
    </row>
    <row r="16" spans="1:13" x14ac:dyDescent="0.25">
      <c r="A16" s="10" t="s">
        <v>89</v>
      </c>
      <c r="B16" s="10">
        <v>66.099999999999994</v>
      </c>
      <c r="C16" s="10">
        <v>53.4</v>
      </c>
      <c r="D16" s="10">
        <v>5.0999999999999996</v>
      </c>
      <c r="E16" s="10">
        <v>1.9</v>
      </c>
      <c r="F16" s="10">
        <v>5.7</v>
      </c>
    </row>
    <row r="17" spans="1:8" x14ac:dyDescent="0.25">
      <c r="A17" s="10" t="s">
        <v>90</v>
      </c>
      <c r="B17" s="10">
        <v>47.5</v>
      </c>
      <c r="C17" s="10">
        <v>41.7</v>
      </c>
      <c r="D17" s="10">
        <v>2.1</v>
      </c>
      <c r="E17" s="10">
        <v>0.9</v>
      </c>
      <c r="F17" s="10">
        <v>2.9</v>
      </c>
    </row>
    <row r="18" spans="1:8" x14ac:dyDescent="0.25">
      <c r="A18" s="10" t="s">
        <v>91</v>
      </c>
      <c r="B18" s="10">
        <v>73.099999999999994</v>
      </c>
      <c r="C18" s="10">
        <v>50.3</v>
      </c>
      <c r="D18" s="10">
        <v>8.1</v>
      </c>
      <c r="E18" s="10">
        <v>1.4</v>
      </c>
      <c r="F18" s="10">
        <v>13.3</v>
      </c>
    </row>
    <row r="19" spans="1:8" x14ac:dyDescent="0.25">
      <c r="A19" s="10" t="s">
        <v>92</v>
      </c>
      <c r="B19" s="10">
        <v>40.6</v>
      </c>
      <c r="C19" s="10">
        <v>34.4</v>
      </c>
      <c r="D19" s="10">
        <v>2.1</v>
      </c>
      <c r="E19" s="10">
        <v>0.5</v>
      </c>
      <c r="F19" s="10">
        <v>3.6</v>
      </c>
    </row>
    <row r="20" spans="1:8" x14ac:dyDescent="0.25">
      <c r="A20" s="10" t="s">
        <v>93</v>
      </c>
      <c r="B20" s="10">
        <v>62.2</v>
      </c>
      <c r="C20" s="10">
        <v>55.4</v>
      </c>
      <c r="D20" s="10">
        <v>1.5</v>
      </c>
      <c r="E20" s="10">
        <v>1.2</v>
      </c>
      <c r="F20" s="10">
        <v>4.0999999999999996</v>
      </c>
    </row>
    <row r="21" spans="1:8" x14ac:dyDescent="0.25">
      <c r="A21" s="10" t="s">
        <v>94</v>
      </c>
      <c r="B21" s="10">
        <v>74.8</v>
      </c>
      <c r="C21" s="10">
        <v>64.900000000000006</v>
      </c>
      <c r="D21" s="10">
        <v>3.1</v>
      </c>
      <c r="E21" s="10">
        <v>0.6</v>
      </c>
      <c r="F21" s="10">
        <v>6.2</v>
      </c>
    </row>
    <row r="22" spans="1:8" x14ac:dyDescent="0.25">
      <c r="A22" s="10" t="s">
        <v>95</v>
      </c>
      <c r="B22" s="10">
        <v>54.6</v>
      </c>
      <c r="C22" s="10">
        <v>48.5</v>
      </c>
      <c r="D22" s="10">
        <v>1.5</v>
      </c>
      <c r="E22" s="10">
        <v>1</v>
      </c>
      <c r="F22" s="10">
        <v>3.6</v>
      </c>
    </row>
    <row r="23" spans="1:8" x14ac:dyDescent="0.25">
      <c r="A23" s="10" t="s">
        <v>96</v>
      </c>
      <c r="B23" s="10">
        <v>88.1</v>
      </c>
      <c r="C23" s="10">
        <v>71.099999999999994</v>
      </c>
      <c r="D23" s="10">
        <v>6.4</v>
      </c>
      <c r="E23" s="10">
        <v>0.9</v>
      </c>
      <c r="F23" s="10">
        <v>9.6999999999999993</v>
      </c>
    </row>
    <row r="24" spans="1:8" s="1" customFormat="1" x14ac:dyDescent="0.25">
      <c r="A24" s="10"/>
      <c r="B24" s="10"/>
      <c r="C24" s="10"/>
      <c r="D24" s="10"/>
      <c r="E24" s="10"/>
      <c r="F24" s="10"/>
    </row>
    <row r="25" spans="1:8" s="1" customFormat="1" x14ac:dyDescent="0.25">
      <c r="A25" s="10" t="s">
        <v>76</v>
      </c>
      <c r="B25" s="10" t="s">
        <v>77</v>
      </c>
      <c r="C25" s="10" t="s">
        <v>78</v>
      </c>
      <c r="D25" s="10" t="s">
        <v>79</v>
      </c>
      <c r="E25" s="10" t="s">
        <v>80</v>
      </c>
      <c r="F25" s="10" t="s">
        <v>81</v>
      </c>
      <c r="G25" s="12" t="s">
        <v>193</v>
      </c>
    </row>
    <row r="26" spans="1:8" x14ac:dyDescent="0.25">
      <c r="A26" s="10" t="s">
        <v>172</v>
      </c>
      <c r="B26" s="10">
        <v>141.5</v>
      </c>
      <c r="C26" s="10">
        <v>87.3</v>
      </c>
      <c r="D26" s="10">
        <v>17.899999999999999</v>
      </c>
      <c r="E26" s="10">
        <v>3.8</v>
      </c>
      <c r="F26" s="10">
        <v>32.4</v>
      </c>
      <c r="G26">
        <f t="shared" ref="G26:G57" si="0">C26+D26</f>
        <v>105.19999999999999</v>
      </c>
      <c r="H26" s="12">
        <v>1</v>
      </c>
    </row>
    <row r="27" spans="1:8" x14ac:dyDescent="0.25">
      <c r="A27" s="10" t="s">
        <v>102</v>
      </c>
      <c r="B27" s="10">
        <v>114.5</v>
      </c>
      <c r="C27" s="10">
        <v>91.7</v>
      </c>
      <c r="D27" s="10">
        <v>9.6999999999999993</v>
      </c>
      <c r="E27" s="10">
        <v>2.4</v>
      </c>
      <c r="F27" s="10">
        <v>10.6</v>
      </c>
      <c r="G27" s="1">
        <f t="shared" si="0"/>
        <v>101.4</v>
      </c>
      <c r="H27" s="12">
        <v>2</v>
      </c>
    </row>
    <row r="28" spans="1:8" x14ac:dyDescent="0.25">
      <c r="A28" s="10" t="s">
        <v>128</v>
      </c>
      <c r="B28" s="10">
        <v>88.6</v>
      </c>
      <c r="C28" s="10">
        <v>78.8</v>
      </c>
      <c r="D28" s="10">
        <v>3.8</v>
      </c>
      <c r="E28" s="10">
        <v>0.6</v>
      </c>
      <c r="F28" s="10">
        <v>5.5</v>
      </c>
      <c r="G28" s="1">
        <f t="shared" si="0"/>
        <v>82.6</v>
      </c>
      <c r="H28" s="12">
        <v>3</v>
      </c>
    </row>
    <row r="29" spans="1:8" x14ac:dyDescent="0.25">
      <c r="A29" s="10" t="s">
        <v>116</v>
      </c>
      <c r="B29" s="10">
        <v>84.5</v>
      </c>
      <c r="C29" s="10">
        <v>78.7</v>
      </c>
      <c r="D29" s="10">
        <v>2.5</v>
      </c>
      <c r="E29" s="10">
        <v>0</v>
      </c>
      <c r="F29" s="10">
        <v>3.2</v>
      </c>
      <c r="G29" s="1">
        <f t="shared" si="0"/>
        <v>81.2</v>
      </c>
      <c r="H29" s="12">
        <v>4</v>
      </c>
    </row>
    <row r="30" spans="1:8" x14ac:dyDescent="0.25">
      <c r="A30" s="10" t="s">
        <v>161</v>
      </c>
      <c r="B30" s="10">
        <v>87.5</v>
      </c>
      <c r="C30" s="10">
        <v>79.400000000000006</v>
      </c>
      <c r="D30" s="10">
        <v>0.7</v>
      </c>
      <c r="E30" s="10">
        <v>0.9</v>
      </c>
      <c r="F30" s="10">
        <v>6.5</v>
      </c>
      <c r="G30" s="1">
        <f t="shared" si="0"/>
        <v>80.100000000000009</v>
      </c>
      <c r="H30" s="12">
        <v>5</v>
      </c>
    </row>
    <row r="31" spans="1:8" x14ac:dyDescent="0.25">
      <c r="A31" s="10" t="s">
        <v>164</v>
      </c>
      <c r="B31" s="10">
        <v>87.2</v>
      </c>
      <c r="C31" s="10">
        <v>65.2</v>
      </c>
      <c r="D31" s="10">
        <v>12.4</v>
      </c>
      <c r="E31" s="10">
        <v>2.7</v>
      </c>
      <c r="F31" s="10">
        <v>6.9</v>
      </c>
      <c r="G31" s="1">
        <f t="shared" si="0"/>
        <v>77.600000000000009</v>
      </c>
      <c r="H31" s="12">
        <v>6</v>
      </c>
    </row>
    <row r="32" spans="1:8" x14ac:dyDescent="0.25">
      <c r="A32" s="10" t="s">
        <v>131</v>
      </c>
      <c r="B32" s="10">
        <v>86.2</v>
      </c>
      <c r="C32" s="10">
        <v>71.599999999999994</v>
      </c>
      <c r="D32" s="10">
        <v>5.4</v>
      </c>
      <c r="E32" s="10">
        <v>1</v>
      </c>
      <c r="F32" s="10">
        <v>8.1999999999999993</v>
      </c>
      <c r="G32" s="1">
        <f t="shared" si="0"/>
        <v>77</v>
      </c>
      <c r="H32" s="12">
        <v>7</v>
      </c>
    </row>
    <row r="33" spans="1:8" x14ac:dyDescent="0.25">
      <c r="A33" s="10" t="s">
        <v>109</v>
      </c>
      <c r="B33" s="10">
        <v>87.9</v>
      </c>
      <c r="C33" s="10">
        <v>68.599999999999994</v>
      </c>
      <c r="D33" s="10">
        <v>7.1</v>
      </c>
      <c r="E33" s="10">
        <v>0.7</v>
      </c>
      <c r="F33" s="10">
        <v>11.5</v>
      </c>
      <c r="G33" s="1">
        <f t="shared" si="0"/>
        <v>75.699999999999989</v>
      </c>
      <c r="H33" s="12">
        <v>8</v>
      </c>
    </row>
    <row r="34" spans="1:8" x14ac:dyDescent="0.25">
      <c r="A34" s="10" t="s">
        <v>130</v>
      </c>
      <c r="B34" s="10">
        <v>75.900000000000006</v>
      </c>
      <c r="C34" s="10">
        <v>67.599999999999994</v>
      </c>
      <c r="D34" s="10">
        <v>2.2999999999999998</v>
      </c>
      <c r="E34" s="10">
        <v>2.6</v>
      </c>
      <c r="F34" s="10">
        <v>3.3</v>
      </c>
      <c r="G34" s="1">
        <f t="shared" si="0"/>
        <v>69.899999999999991</v>
      </c>
      <c r="H34" s="12">
        <v>9</v>
      </c>
    </row>
    <row r="35" spans="1:8" x14ac:dyDescent="0.25">
      <c r="A35" s="10" t="s">
        <v>180</v>
      </c>
      <c r="B35" s="10">
        <v>75.400000000000006</v>
      </c>
      <c r="C35" s="10">
        <v>67.400000000000006</v>
      </c>
      <c r="D35" s="10">
        <v>2.2000000000000002</v>
      </c>
      <c r="E35" s="10">
        <v>0.3</v>
      </c>
      <c r="F35" s="10">
        <v>5.5</v>
      </c>
      <c r="G35" s="1">
        <f t="shared" si="0"/>
        <v>69.600000000000009</v>
      </c>
      <c r="H35" s="12">
        <v>10</v>
      </c>
    </row>
    <row r="36" spans="1:8" x14ac:dyDescent="0.25">
      <c r="A36" s="10" t="s">
        <v>160</v>
      </c>
      <c r="B36" s="10">
        <v>78.099999999999994</v>
      </c>
      <c r="C36" s="10">
        <v>63.9</v>
      </c>
      <c r="D36" s="10">
        <v>5.5</v>
      </c>
      <c r="E36" s="10">
        <v>4.3</v>
      </c>
      <c r="F36" s="10">
        <v>4.4000000000000004</v>
      </c>
      <c r="G36" s="1">
        <f t="shared" si="0"/>
        <v>69.400000000000006</v>
      </c>
      <c r="H36" s="12">
        <v>11</v>
      </c>
    </row>
    <row r="37" spans="1:8" x14ac:dyDescent="0.25">
      <c r="A37" s="10" t="s">
        <v>189</v>
      </c>
      <c r="B37" s="10">
        <v>86.5</v>
      </c>
      <c r="C37" s="10">
        <v>59.3</v>
      </c>
      <c r="D37" s="10">
        <v>9.4</v>
      </c>
      <c r="E37" s="10">
        <v>1.7</v>
      </c>
      <c r="F37" s="10">
        <v>16.2</v>
      </c>
      <c r="G37" s="1">
        <f t="shared" si="0"/>
        <v>68.7</v>
      </c>
      <c r="H37" s="12">
        <v>12</v>
      </c>
    </row>
    <row r="38" spans="1:8" x14ac:dyDescent="0.25">
      <c r="A38" s="10" t="s">
        <v>162</v>
      </c>
      <c r="B38" s="10">
        <v>71.099999999999994</v>
      </c>
      <c r="C38" s="10">
        <v>66.7</v>
      </c>
      <c r="D38" s="10">
        <v>0.9</v>
      </c>
      <c r="E38" s="10">
        <v>0.4</v>
      </c>
      <c r="F38" s="10">
        <v>3.1</v>
      </c>
      <c r="G38" s="1">
        <f t="shared" si="0"/>
        <v>67.600000000000009</v>
      </c>
      <c r="H38" s="12">
        <v>13</v>
      </c>
    </row>
    <row r="39" spans="1:8" x14ac:dyDescent="0.25">
      <c r="A39" s="10" t="s">
        <v>171</v>
      </c>
      <c r="B39" s="10">
        <v>72.7</v>
      </c>
      <c r="C39" s="10">
        <v>61.8</v>
      </c>
      <c r="D39" s="10">
        <v>2.7</v>
      </c>
      <c r="E39" s="10">
        <v>0.4</v>
      </c>
      <c r="F39" s="10">
        <v>7.8</v>
      </c>
      <c r="G39" s="1">
        <f t="shared" si="0"/>
        <v>64.5</v>
      </c>
      <c r="H39" s="12">
        <v>14</v>
      </c>
    </row>
    <row r="40" spans="1:8" x14ac:dyDescent="0.25">
      <c r="A40" s="10" t="s">
        <v>163</v>
      </c>
      <c r="B40" s="10">
        <v>69.2</v>
      </c>
      <c r="C40" s="10">
        <v>62.3</v>
      </c>
      <c r="D40" s="10">
        <v>1.3</v>
      </c>
      <c r="E40" s="10">
        <v>0.4</v>
      </c>
      <c r="F40" s="10">
        <v>5.2</v>
      </c>
      <c r="G40" s="1">
        <f t="shared" si="0"/>
        <v>63.599999999999994</v>
      </c>
      <c r="H40" s="12">
        <v>15</v>
      </c>
    </row>
    <row r="41" spans="1:8" x14ac:dyDescent="0.25">
      <c r="A41" s="10" t="s">
        <v>151</v>
      </c>
      <c r="B41" s="10">
        <v>72.5</v>
      </c>
      <c r="C41" s="10">
        <v>58.6</v>
      </c>
      <c r="D41" s="10">
        <v>4.8</v>
      </c>
      <c r="E41" s="10">
        <v>3.5</v>
      </c>
      <c r="F41" s="10">
        <v>5.6</v>
      </c>
      <c r="G41" s="1">
        <f t="shared" si="0"/>
        <v>63.4</v>
      </c>
      <c r="H41" s="12">
        <v>16</v>
      </c>
    </row>
    <row r="42" spans="1:8" x14ac:dyDescent="0.25">
      <c r="A42" s="10" t="s">
        <v>127</v>
      </c>
      <c r="B42" s="10">
        <v>72.400000000000006</v>
      </c>
      <c r="C42" s="10">
        <v>59.1</v>
      </c>
      <c r="D42" s="10">
        <v>4.2</v>
      </c>
      <c r="E42" s="10">
        <v>0.9</v>
      </c>
      <c r="F42" s="10">
        <v>8.1999999999999993</v>
      </c>
      <c r="G42" s="1">
        <f t="shared" si="0"/>
        <v>63.300000000000004</v>
      </c>
      <c r="H42" s="12">
        <v>17</v>
      </c>
    </row>
    <row r="43" spans="1:8" x14ac:dyDescent="0.25">
      <c r="A43" s="10" t="s">
        <v>170</v>
      </c>
      <c r="B43" s="10">
        <v>69</v>
      </c>
      <c r="C43" s="10">
        <v>60</v>
      </c>
      <c r="D43" s="10">
        <v>2.8</v>
      </c>
      <c r="E43" s="10">
        <v>0.7</v>
      </c>
      <c r="F43" s="10">
        <v>5.6</v>
      </c>
      <c r="G43" s="1">
        <f t="shared" si="0"/>
        <v>62.8</v>
      </c>
      <c r="H43" s="12">
        <v>18</v>
      </c>
    </row>
    <row r="44" spans="1:8" x14ac:dyDescent="0.25">
      <c r="A44" s="10" t="s">
        <v>181</v>
      </c>
      <c r="B44" s="10">
        <v>72.8</v>
      </c>
      <c r="C44" s="10">
        <v>57.5</v>
      </c>
      <c r="D44" s="10">
        <v>5.0999999999999996</v>
      </c>
      <c r="E44" s="10">
        <v>0.7</v>
      </c>
      <c r="F44" s="10">
        <v>9.4</v>
      </c>
      <c r="G44" s="1">
        <f t="shared" si="0"/>
        <v>62.6</v>
      </c>
      <c r="H44" s="12">
        <v>19</v>
      </c>
    </row>
    <row r="45" spans="1:8" x14ac:dyDescent="0.25">
      <c r="A45" s="10" t="s">
        <v>166</v>
      </c>
      <c r="B45" s="10">
        <v>71.7</v>
      </c>
      <c r="C45" s="10">
        <v>57</v>
      </c>
      <c r="D45" s="10">
        <v>4.8</v>
      </c>
      <c r="E45" s="10">
        <v>2.2000000000000002</v>
      </c>
      <c r="F45" s="10">
        <v>7.6</v>
      </c>
      <c r="G45" s="1">
        <f t="shared" si="0"/>
        <v>61.8</v>
      </c>
      <c r="H45" s="12">
        <v>20</v>
      </c>
    </row>
    <row r="46" spans="1:8" x14ac:dyDescent="0.25">
      <c r="A46" s="10" t="s">
        <v>129</v>
      </c>
      <c r="B46" s="10">
        <v>66.900000000000006</v>
      </c>
      <c r="C46" s="10">
        <v>60.6</v>
      </c>
      <c r="D46" s="10">
        <v>0.5</v>
      </c>
      <c r="E46" s="10">
        <v>1</v>
      </c>
      <c r="F46" s="10">
        <v>4.7</v>
      </c>
      <c r="G46" s="1">
        <f t="shared" si="0"/>
        <v>61.1</v>
      </c>
      <c r="H46" s="12">
        <v>21</v>
      </c>
    </row>
    <row r="47" spans="1:8" x14ac:dyDescent="0.25">
      <c r="A47" s="10" t="s">
        <v>141</v>
      </c>
      <c r="B47" s="10">
        <v>67.099999999999994</v>
      </c>
      <c r="C47" s="10">
        <v>58.7</v>
      </c>
      <c r="D47" s="10">
        <v>2.4</v>
      </c>
      <c r="E47" s="10">
        <v>2.1</v>
      </c>
      <c r="F47" s="10">
        <v>3.9</v>
      </c>
      <c r="G47" s="1">
        <f t="shared" si="0"/>
        <v>61.1</v>
      </c>
      <c r="H47" s="12">
        <v>22</v>
      </c>
    </row>
    <row r="48" spans="1:8" x14ac:dyDescent="0.25">
      <c r="A48" s="10" t="s">
        <v>123</v>
      </c>
      <c r="B48" s="10">
        <v>63.6</v>
      </c>
      <c r="C48" s="10">
        <v>58.1</v>
      </c>
      <c r="D48" s="10">
        <v>1.4</v>
      </c>
      <c r="E48" s="10">
        <v>0.4</v>
      </c>
      <c r="F48" s="10">
        <v>3.7</v>
      </c>
      <c r="G48" s="1">
        <f t="shared" si="0"/>
        <v>59.5</v>
      </c>
      <c r="H48" s="12">
        <v>23</v>
      </c>
    </row>
    <row r="49" spans="1:8" x14ac:dyDescent="0.25">
      <c r="A49" s="10" t="s">
        <v>101</v>
      </c>
      <c r="B49" s="10">
        <v>67.900000000000006</v>
      </c>
      <c r="C49" s="10">
        <v>51.6</v>
      </c>
      <c r="D49" s="10">
        <v>7.8</v>
      </c>
      <c r="E49" s="10">
        <v>0</v>
      </c>
      <c r="F49" s="10">
        <v>8.5</v>
      </c>
      <c r="G49" s="1">
        <f t="shared" si="0"/>
        <v>59.4</v>
      </c>
      <c r="H49" s="12">
        <v>24</v>
      </c>
    </row>
    <row r="50" spans="1:8" x14ac:dyDescent="0.25">
      <c r="A50" s="10" t="s">
        <v>105</v>
      </c>
      <c r="B50" s="10">
        <v>63</v>
      </c>
      <c r="C50" s="10">
        <v>57.7</v>
      </c>
      <c r="D50" s="10">
        <v>1.3</v>
      </c>
      <c r="E50" s="10">
        <v>0</v>
      </c>
      <c r="F50" s="10">
        <v>3.9</v>
      </c>
      <c r="G50" s="1">
        <f t="shared" si="0"/>
        <v>59</v>
      </c>
      <c r="H50" s="12">
        <v>25</v>
      </c>
    </row>
    <row r="51" spans="1:8" x14ac:dyDescent="0.25">
      <c r="A51" s="10" t="s">
        <v>153</v>
      </c>
      <c r="B51" s="10">
        <v>61.3</v>
      </c>
      <c r="C51" s="10">
        <v>56.6</v>
      </c>
      <c r="D51" s="10">
        <v>2.2999999999999998</v>
      </c>
      <c r="E51" s="10">
        <v>0.1</v>
      </c>
      <c r="F51" s="10">
        <v>2.2999999999999998</v>
      </c>
      <c r="G51" s="1">
        <f t="shared" si="0"/>
        <v>58.9</v>
      </c>
      <c r="H51" s="12">
        <v>26</v>
      </c>
    </row>
    <row r="52" spans="1:8" x14ac:dyDescent="0.25">
      <c r="A52" s="10" t="s">
        <v>100</v>
      </c>
      <c r="B52" s="10">
        <v>67.400000000000006</v>
      </c>
      <c r="C52" s="10">
        <v>51.9</v>
      </c>
      <c r="D52" s="10">
        <v>6.2</v>
      </c>
      <c r="E52" s="10">
        <v>0</v>
      </c>
      <c r="F52" s="10">
        <v>9.3000000000000007</v>
      </c>
      <c r="G52" s="1">
        <f t="shared" si="0"/>
        <v>58.1</v>
      </c>
      <c r="H52" s="12">
        <v>27</v>
      </c>
    </row>
    <row r="53" spans="1:8" x14ac:dyDescent="0.25">
      <c r="A53" s="10" t="s">
        <v>137</v>
      </c>
      <c r="B53" s="10">
        <v>62.8</v>
      </c>
      <c r="C53" s="10">
        <v>57.4</v>
      </c>
      <c r="D53" s="10">
        <v>0.7</v>
      </c>
      <c r="E53" s="10">
        <v>0.5</v>
      </c>
      <c r="F53" s="10">
        <v>4.2</v>
      </c>
      <c r="G53" s="1">
        <f t="shared" si="0"/>
        <v>58.1</v>
      </c>
      <c r="H53" s="12">
        <v>28</v>
      </c>
    </row>
    <row r="54" spans="1:8" x14ac:dyDescent="0.25">
      <c r="A54" s="10" t="s">
        <v>107</v>
      </c>
      <c r="B54" s="10">
        <v>62.6</v>
      </c>
      <c r="C54" s="10">
        <v>57.1</v>
      </c>
      <c r="D54" s="10">
        <v>0.8</v>
      </c>
      <c r="E54" s="10">
        <v>0</v>
      </c>
      <c r="F54" s="10">
        <v>4.5999999999999996</v>
      </c>
      <c r="G54" s="1">
        <f t="shared" si="0"/>
        <v>57.9</v>
      </c>
      <c r="H54" s="12">
        <v>29</v>
      </c>
    </row>
    <row r="55" spans="1:8" x14ac:dyDescent="0.25">
      <c r="A55" s="10" t="s">
        <v>126</v>
      </c>
      <c r="B55" s="10">
        <v>63.2</v>
      </c>
      <c r="C55" s="10">
        <v>55.8</v>
      </c>
      <c r="D55" s="10">
        <v>2.1</v>
      </c>
      <c r="E55" s="10">
        <v>1.6</v>
      </c>
      <c r="F55" s="10">
        <v>3.6</v>
      </c>
      <c r="G55" s="1">
        <f t="shared" si="0"/>
        <v>57.9</v>
      </c>
      <c r="H55" s="12">
        <v>30</v>
      </c>
    </row>
    <row r="56" spans="1:8" x14ac:dyDescent="0.25">
      <c r="A56" s="10" t="s">
        <v>132</v>
      </c>
      <c r="B56" s="10">
        <v>64.5</v>
      </c>
      <c r="C56" s="10">
        <v>54.3</v>
      </c>
      <c r="D56" s="10">
        <v>3.2</v>
      </c>
      <c r="E56" s="10">
        <v>3</v>
      </c>
      <c r="F56" s="10">
        <v>3.9</v>
      </c>
      <c r="G56" s="1">
        <f t="shared" si="0"/>
        <v>57.5</v>
      </c>
      <c r="H56" s="12">
        <v>31</v>
      </c>
    </row>
    <row r="57" spans="1:8" x14ac:dyDescent="0.25">
      <c r="A57" s="10" t="s">
        <v>154</v>
      </c>
      <c r="B57" s="10">
        <v>62</v>
      </c>
      <c r="C57" s="10">
        <v>54.9</v>
      </c>
      <c r="D57" s="10">
        <v>2.2999999999999998</v>
      </c>
      <c r="E57" s="10">
        <v>0.5</v>
      </c>
      <c r="F57" s="10">
        <v>4.2</v>
      </c>
      <c r="G57" s="1">
        <f t="shared" si="0"/>
        <v>57.199999999999996</v>
      </c>
      <c r="H57" s="12">
        <v>32</v>
      </c>
    </row>
    <row r="58" spans="1:8" x14ac:dyDescent="0.25">
      <c r="A58" s="10" t="s">
        <v>117</v>
      </c>
      <c r="B58" s="10">
        <v>65</v>
      </c>
      <c r="C58" s="10">
        <v>52.6</v>
      </c>
      <c r="D58" s="10">
        <v>4.5</v>
      </c>
      <c r="E58" s="10">
        <v>0</v>
      </c>
      <c r="F58" s="10">
        <v>7.9</v>
      </c>
      <c r="G58" s="1">
        <f t="shared" ref="G58:G89" si="1">C58+D58</f>
        <v>57.1</v>
      </c>
      <c r="H58" s="12">
        <v>33</v>
      </c>
    </row>
    <row r="59" spans="1:8" x14ac:dyDescent="0.25">
      <c r="A59" s="10" t="s">
        <v>165</v>
      </c>
      <c r="B59" s="10">
        <v>65.099999999999994</v>
      </c>
      <c r="C59" s="10">
        <v>52.7</v>
      </c>
      <c r="D59" s="10">
        <v>3.8</v>
      </c>
      <c r="E59" s="10">
        <v>1</v>
      </c>
      <c r="F59" s="10">
        <v>7.6</v>
      </c>
      <c r="G59" s="1">
        <f t="shared" si="1"/>
        <v>56.5</v>
      </c>
      <c r="H59" s="12">
        <v>34</v>
      </c>
    </row>
    <row r="60" spans="1:8" x14ac:dyDescent="0.25">
      <c r="A60" s="10" t="s">
        <v>143</v>
      </c>
      <c r="B60" s="10">
        <v>58.1</v>
      </c>
      <c r="C60" s="10">
        <v>54.1</v>
      </c>
      <c r="D60" s="10">
        <v>1.7</v>
      </c>
      <c r="E60" s="10">
        <v>0</v>
      </c>
      <c r="F60" s="10">
        <v>2.2999999999999998</v>
      </c>
      <c r="G60" s="1">
        <f t="shared" si="1"/>
        <v>55.800000000000004</v>
      </c>
      <c r="H60" s="12">
        <v>35</v>
      </c>
    </row>
    <row r="61" spans="1:8" x14ac:dyDescent="0.25">
      <c r="A61" s="10" t="s">
        <v>175</v>
      </c>
      <c r="B61" s="10">
        <v>58.5</v>
      </c>
      <c r="C61" s="10">
        <v>51</v>
      </c>
      <c r="D61" s="10">
        <v>4.7</v>
      </c>
      <c r="E61" s="10">
        <v>0.2</v>
      </c>
      <c r="F61" s="10">
        <v>2.6</v>
      </c>
      <c r="G61" s="1">
        <f t="shared" si="1"/>
        <v>55.7</v>
      </c>
      <c r="H61" s="12">
        <v>36</v>
      </c>
    </row>
    <row r="62" spans="1:8" x14ac:dyDescent="0.25">
      <c r="A62" s="10" t="s">
        <v>113</v>
      </c>
      <c r="B62" s="10">
        <v>58.2</v>
      </c>
      <c r="C62" s="10">
        <v>53.3</v>
      </c>
      <c r="D62" s="10">
        <v>1.7</v>
      </c>
      <c r="E62" s="10">
        <v>0.6</v>
      </c>
      <c r="F62" s="10">
        <v>2.6</v>
      </c>
      <c r="G62" s="1">
        <f t="shared" si="1"/>
        <v>55</v>
      </c>
      <c r="H62" s="12">
        <v>37</v>
      </c>
    </row>
    <row r="63" spans="1:8" x14ac:dyDescent="0.25">
      <c r="A63" s="10" t="s">
        <v>108</v>
      </c>
      <c r="B63" s="10">
        <v>61</v>
      </c>
      <c r="C63" s="10">
        <v>53.5</v>
      </c>
      <c r="D63" s="10">
        <v>1.4</v>
      </c>
      <c r="E63" s="10">
        <v>0</v>
      </c>
      <c r="F63" s="10">
        <v>6.1</v>
      </c>
      <c r="G63" s="1">
        <f t="shared" si="1"/>
        <v>54.9</v>
      </c>
      <c r="H63" s="12">
        <v>38</v>
      </c>
    </row>
    <row r="64" spans="1:8" x14ac:dyDescent="0.25">
      <c r="A64" s="10" t="s">
        <v>119</v>
      </c>
      <c r="B64" s="10">
        <v>58.3</v>
      </c>
      <c r="C64" s="10">
        <v>53.4</v>
      </c>
      <c r="D64" s="10">
        <v>1.2</v>
      </c>
      <c r="E64" s="10">
        <v>0</v>
      </c>
      <c r="F64" s="10">
        <v>3.7</v>
      </c>
      <c r="G64" s="1">
        <f t="shared" si="1"/>
        <v>54.6</v>
      </c>
      <c r="H64" s="12">
        <v>39</v>
      </c>
    </row>
    <row r="65" spans="1:8" x14ac:dyDescent="0.25">
      <c r="A65" s="10" t="s">
        <v>148</v>
      </c>
      <c r="B65" s="10">
        <v>64</v>
      </c>
      <c r="C65" s="10">
        <v>49.4</v>
      </c>
      <c r="D65" s="10">
        <v>4.7</v>
      </c>
      <c r="E65" s="10">
        <v>5.2</v>
      </c>
      <c r="F65" s="10">
        <v>4.7</v>
      </c>
      <c r="G65" s="1">
        <f t="shared" si="1"/>
        <v>54.1</v>
      </c>
      <c r="H65" s="12">
        <v>40</v>
      </c>
    </row>
    <row r="66" spans="1:8" x14ac:dyDescent="0.25">
      <c r="A66" s="10" t="s">
        <v>135</v>
      </c>
      <c r="B66" s="10">
        <v>59.9</v>
      </c>
      <c r="C66" s="10">
        <v>51.6</v>
      </c>
      <c r="D66" s="10">
        <v>2.4</v>
      </c>
      <c r="E66" s="10">
        <v>0.3</v>
      </c>
      <c r="F66" s="10">
        <v>5.6</v>
      </c>
      <c r="G66" s="1">
        <f t="shared" si="1"/>
        <v>54</v>
      </c>
      <c r="H66" s="12">
        <v>41</v>
      </c>
    </row>
    <row r="67" spans="1:8" x14ac:dyDescent="0.25">
      <c r="A67" s="10" t="s">
        <v>178</v>
      </c>
      <c r="B67" s="10">
        <v>61.4</v>
      </c>
      <c r="C67" s="10">
        <v>50.1</v>
      </c>
      <c r="D67" s="10">
        <v>2</v>
      </c>
      <c r="E67" s="10">
        <v>0.5</v>
      </c>
      <c r="F67" s="10">
        <v>8.6999999999999993</v>
      </c>
      <c r="G67" s="1">
        <f t="shared" si="1"/>
        <v>52.1</v>
      </c>
      <c r="H67" s="12">
        <v>42</v>
      </c>
    </row>
    <row r="68" spans="1:8" x14ac:dyDescent="0.25">
      <c r="A68" s="10" t="s">
        <v>179</v>
      </c>
      <c r="B68" s="10">
        <v>55.3</v>
      </c>
      <c r="C68" s="10">
        <v>49.9</v>
      </c>
      <c r="D68" s="10">
        <v>1.9</v>
      </c>
      <c r="E68" s="10">
        <v>0.4</v>
      </c>
      <c r="F68" s="10">
        <v>3.1</v>
      </c>
      <c r="G68" s="1">
        <f t="shared" si="1"/>
        <v>51.8</v>
      </c>
      <c r="H68" s="12">
        <v>43</v>
      </c>
    </row>
    <row r="69" spans="1:8" x14ac:dyDescent="0.25">
      <c r="A69" s="10" t="s">
        <v>191</v>
      </c>
      <c r="B69" s="10">
        <v>66.5</v>
      </c>
      <c r="C69" s="10">
        <v>43</v>
      </c>
      <c r="D69" s="10">
        <v>8.6</v>
      </c>
      <c r="E69" s="10">
        <v>2.2000000000000002</v>
      </c>
      <c r="F69" s="10">
        <v>12.7</v>
      </c>
      <c r="G69" s="1">
        <f t="shared" si="1"/>
        <v>51.6</v>
      </c>
      <c r="H69" s="12">
        <v>44</v>
      </c>
    </row>
    <row r="70" spans="1:8" x14ac:dyDescent="0.25">
      <c r="A70" s="10" t="s">
        <v>122</v>
      </c>
      <c r="B70" s="10">
        <v>55.2</v>
      </c>
      <c r="C70" s="10">
        <v>49.8</v>
      </c>
      <c r="D70" s="10">
        <v>1.5</v>
      </c>
      <c r="E70" s="10">
        <v>0.4</v>
      </c>
      <c r="F70" s="10">
        <v>3.5</v>
      </c>
      <c r="G70" s="1">
        <f t="shared" si="1"/>
        <v>51.3</v>
      </c>
      <c r="H70" s="12">
        <v>45</v>
      </c>
    </row>
    <row r="71" spans="1:8" x14ac:dyDescent="0.25">
      <c r="A71" s="10" t="s">
        <v>115</v>
      </c>
      <c r="B71" s="10">
        <v>55.8</v>
      </c>
      <c r="C71" s="10">
        <v>49.2</v>
      </c>
      <c r="D71" s="10">
        <v>1.7</v>
      </c>
      <c r="E71" s="10">
        <v>0</v>
      </c>
      <c r="F71" s="10">
        <v>5</v>
      </c>
      <c r="G71" s="1">
        <f t="shared" si="1"/>
        <v>50.900000000000006</v>
      </c>
      <c r="H71" s="12">
        <v>46</v>
      </c>
    </row>
    <row r="72" spans="1:8" x14ac:dyDescent="0.25">
      <c r="A72" s="10" t="s">
        <v>185</v>
      </c>
      <c r="B72" s="10">
        <v>55.5</v>
      </c>
      <c r="C72" s="10">
        <v>49.3</v>
      </c>
      <c r="D72" s="10">
        <v>1.4</v>
      </c>
      <c r="E72" s="10">
        <v>0.5</v>
      </c>
      <c r="F72" s="10">
        <v>4.4000000000000004</v>
      </c>
      <c r="G72" s="1">
        <f t="shared" si="1"/>
        <v>50.699999999999996</v>
      </c>
      <c r="H72" s="12">
        <v>47</v>
      </c>
    </row>
    <row r="73" spans="1:8" x14ac:dyDescent="0.25">
      <c r="A73" s="10" t="s">
        <v>156</v>
      </c>
      <c r="B73" s="10">
        <v>54.7</v>
      </c>
      <c r="C73" s="10">
        <v>47.9</v>
      </c>
      <c r="D73" s="10">
        <v>2.6</v>
      </c>
      <c r="E73" s="10">
        <v>1.3</v>
      </c>
      <c r="F73" s="10">
        <v>2.9</v>
      </c>
      <c r="G73" s="1">
        <f t="shared" si="1"/>
        <v>50.5</v>
      </c>
      <c r="H73" s="12">
        <v>48</v>
      </c>
    </row>
    <row r="74" spans="1:8" x14ac:dyDescent="0.25">
      <c r="A74" s="10" t="s">
        <v>182</v>
      </c>
      <c r="B74" s="10">
        <v>54.6</v>
      </c>
      <c r="C74" s="10">
        <v>49.8</v>
      </c>
      <c r="D74" s="10">
        <v>0.4</v>
      </c>
      <c r="E74" s="10">
        <v>0</v>
      </c>
      <c r="F74" s="10">
        <v>4.3</v>
      </c>
      <c r="G74" s="1">
        <f t="shared" si="1"/>
        <v>50.199999999999996</v>
      </c>
      <c r="H74" s="12">
        <v>49</v>
      </c>
    </row>
    <row r="75" spans="1:8" x14ac:dyDescent="0.25">
      <c r="A75" s="10" t="s">
        <v>97</v>
      </c>
      <c r="B75" s="10">
        <v>53.4</v>
      </c>
      <c r="C75" s="10">
        <v>48.3</v>
      </c>
      <c r="D75" s="10">
        <v>1.6</v>
      </c>
      <c r="E75" s="10">
        <v>0.3</v>
      </c>
      <c r="F75" s="10">
        <v>3.3</v>
      </c>
      <c r="G75" s="1">
        <f t="shared" si="1"/>
        <v>49.9</v>
      </c>
      <c r="H75" s="12">
        <v>50</v>
      </c>
    </row>
    <row r="76" spans="1:8" x14ac:dyDescent="0.25">
      <c r="A76" s="10" t="s">
        <v>99</v>
      </c>
      <c r="B76" s="10">
        <v>53.5</v>
      </c>
      <c r="C76" s="10">
        <v>48.8</v>
      </c>
      <c r="D76" s="10">
        <v>0.9</v>
      </c>
      <c r="E76" s="10">
        <v>0</v>
      </c>
      <c r="F76" s="10">
        <v>3.8</v>
      </c>
      <c r="G76" s="1">
        <f t="shared" si="1"/>
        <v>49.699999999999996</v>
      </c>
      <c r="H76" s="12">
        <v>51</v>
      </c>
    </row>
    <row r="77" spans="1:8" x14ac:dyDescent="0.25">
      <c r="A77" s="10" t="s">
        <v>111</v>
      </c>
      <c r="B77" s="10">
        <v>53.1</v>
      </c>
      <c r="C77" s="10">
        <v>46.9</v>
      </c>
      <c r="D77" s="10">
        <v>2.8</v>
      </c>
      <c r="E77" s="10">
        <v>0</v>
      </c>
      <c r="F77" s="10">
        <v>3.4</v>
      </c>
      <c r="G77" s="1">
        <f t="shared" si="1"/>
        <v>49.699999999999996</v>
      </c>
      <c r="H77" s="12">
        <v>52</v>
      </c>
    </row>
    <row r="78" spans="1:8" x14ac:dyDescent="0.25">
      <c r="A78" s="10" t="s">
        <v>155</v>
      </c>
      <c r="B78" s="10">
        <v>53.4</v>
      </c>
      <c r="C78" s="10">
        <v>48.5</v>
      </c>
      <c r="D78" s="10">
        <v>1</v>
      </c>
      <c r="E78" s="10">
        <v>0</v>
      </c>
      <c r="F78" s="10">
        <v>3.8</v>
      </c>
      <c r="G78" s="1">
        <f t="shared" si="1"/>
        <v>49.5</v>
      </c>
      <c r="H78" s="12">
        <v>53</v>
      </c>
    </row>
    <row r="79" spans="1:8" x14ac:dyDescent="0.25">
      <c r="A79" s="10" t="s">
        <v>103</v>
      </c>
      <c r="B79" s="10">
        <v>50.4</v>
      </c>
      <c r="C79" s="10">
        <v>45.8</v>
      </c>
      <c r="D79" s="10">
        <v>2.8</v>
      </c>
      <c r="E79" s="10">
        <v>0</v>
      </c>
      <c r="F79" s="10">
        <v>1.8</v>
      </c>
      <c r="G79" s="1">
        <f t="shared" si="1"/>
        <v>48.599999999999994</v>
      </c>
      <c r="H79" s="12">
        <v>54</v>
      </c>
    </row>
    <row r="80" spans="1:8" x14ac:dyDescent="0.25">
      <c r="A80" s="10" t="s">
        <v>121</v>
      </c>
      <c r="B80" s="10">
        <v>50.8</v>
      </c>
      <c r="C80" s="10">
        <v>46.7</v>
      </c>
      <c r="D80" s="10">
        <v>1.5</v>
      </c>
      <c r="E80" s="10">
        <v>0.7</v>
      </c>
      <c r="F80" s="10">
        <v>1.9</v>
      </c>
      <c r="G80" s="1">
        <f t="shared" si="1"/>
        <v>48.2</v>
      </c>
      <c r="H80" s="12">
        <v>55</v>
      </c>
    </row>
    <row r="81" spans="1:8" x14ac:dyDescent="0.25">
      <c r="A81" s="10" t="s">
        <v>118</v>
      </c>
      <c r="B81" s="10">
        <v>53.4</v>
      </c>
      <c r="C81" s="10">
        <v>44.8</v>
      </c>
      <c r="D81" s="10">
        <v>2.8</v>
      </c>
      <c r="E81" s="10">
        <v>0.9</v>
      </c>
      <c r="F81" s="10">
        <v>4.9000000000000004</v>
      </c>
      <c r="G81" s="1">
        <f t="shared" si="1"/>
        <v>47.599999999999994</v>
      </c>
      <c r="H81" s="12">
        <v>56</v>
      </c>
    </row>
    <row r="82" spans="1:8" x14ac:dyDescent="0.25">
      <c r="A82" s="10" t="s">
        <v>140</v>
      </c>
      <c r="B82" s="10">
        <v>48.4</v>
      </c>
      <c r="C82" s="10">
        <v>44.8</v>
      </c>
      <c r="D82" s="10">
        <v>1.8</v>
      </c>
      <c r="E82" s="10">
        <v>0</v>
      </c>
      <c r="F82" s="10">
        <v>1.8</v>
      </c>
      <c r="G82" s="1">
        <f t="shared" si="1"/>
        <v>46.599999999999994</v>
      </c>
      <c r="H82" s="12">
        <v>57</v>
      </c>
    </row>
    <row r="83" spans="1:8" x14ac:dyDescent="0.25">
      <c r="A83" s="10" t="s">
        <v>134</v>
      </c>
      <c r="B83" s="10">
        <v>49.2</v>
      </c>
      <c r="C83" s="10">
        <v>44.8</v>
      </c>
      <c r="D83" s="10">
        <v>1.5</v>
      </c>
      <c r="E83" s="10">
        <v>0</v>
      </c>
      <c r="F83" s="10">
        <v>3</v>
      </c>
      <c r="G83" s="1">
        <f t="shared" si="1"/>
        <v>46.3</v>
      </c>
      <c r="H83" s="12">
        <v>58</v>
      </c>
    </row>
    <row r="84" spans="1:8" x14ac:dyDescent="0.25">
      <c r="A84" s="10" t="s">
        <v>106</v>
      </c>
      <c r="B84" s="10">
        <v>51.1</v>
      </c>
      <c r="C84" s="10">
        <v>43.7</v>
      </c>
      <c r="D84" s="10">
        <v>2.2999999999999998</v>
      </c>
      <c r="E84" s="10">
        <v>0</v>
      </c>
      <c r="F84" s="10">
        <v>5.0999999999999996</v>
      </c>
      <c r="G84" s="1">
        <f t="shared" si="1"/>
        <v>46</v>
      </c>
      <c r="H84" s="12">
        <v>59</v>
      </c>
    </row>
    <row r="85" spans="1:8" x14ac:dyDescent="0.25">
      <c r="A85" s="10" t="s">
        <v>146</v>
      </c>
      <c r="B85" s="10">
        <v>48.7</v>
      </c>
      <c r="C85" s="10">
        <v>44.9</v>
      </c>
      <c r="D85" s="10">
        <v>1.1000000000000001</v>
      </c>
      <c r="E85" s="10">
        <v>0.6</v>
      </c>
      <c r="F85" s="10">
        <v>2.1</v>
      </c>
      <c r="G85" s="1">
        <f t="shared" si="1"/>
        <v>46</v>
      </c>
      <c r="H85" s="12">
        <v>60</v>
      </c>
    </row>
    <row r="86" spans="1:8" x14ac:dyDescent="0.25">
      <c r="A86" s="10" t="s">
        <v>112</v>
      </c>
      <c r="B86" s="10">
        <v>51.6</v>
      </c>
      <c r="C86" s="10">
        <v>43.1</v>
      </c>
      <c r="D86" s="10">
        <v>1.7</v>
      </c>
      <c r="E86" s="10">
        <v>0.9</v>
      </c>
      <c r="F86" s="10">
        <v>6</v>
      </c>
      <c r="G86" s="1">
        <f t="shared" si="1"/>
        <v>44.800000000000004</v>
      </c>
      <c r="H86" s="12">
        <v>61</v>
      </c>
    </row>
    <row r="87" spans="1:8" x14ac:dyDescent="0.25">
      <c r="A87" s="10" t="s">
        <v>114</v>
      </c>
      <c r="B87" s="10">
        <v>48</v>
      </c>
      <c r="C87" s="10">
        <v>42.5</v>
      </c>
      <c r="D87" s="10">
        <v>2</v>
      </c>
      <c r="E87" s="10">
        <v>0</v>
      </c>
      <c r="F87" s="10">
        <v>3.6</v>
      </c>
      <c r="G87" s="1">
        <f t="shared" si="1"/>
        <v>44.5</v>
      </c>
      <c r="H87" s="12">
        <v>62</v>
      </c>
    </row>
    <row r="88" spans="1:8" x14ac:dyDescent="0.25">
      <c r="A88" s="10" t="s">
        <v>139</v>
      </c>
      <c r="B88" s="10">
        <v>54.6</v>
      </c>
      <c r="C88" s="10">
        <v>42.4</v>
      </c>
      <c r="D88" s="10">
        <v>2</v>
      </c>
      <c r="E88" s="10">
        <v>0.7</v>
      </c>
      <c r="F88" s="10">
        <v>9.6</v>
      </c>
      <c r="G88" s="1">
        <f t="shared" si="1"/>
        <v>44.4</v>
      </c>
      <c r="H88" s="12">
        <v>63</v>
      </c>
    </row>
    <row r="89" spans="1:8" x14ac:dyDescent="0.25">
      <c r="A89" s="10" t="s">
        <v>144</v>
      </c>
      <c r="B89" s="10">
        <v>51.6</v>
      </c>
      <c r="C89" s="10">
        <v>44.1</v>
      </c>
      <c r="D89" s="10">
        <v>0.3</v>
      </c>
      <c r="E89" s="10">
        <v>0.9</v>
      </c>
      <c r="F89" s="10">
        <v>6.3</v>
      </c>
      <c r="G89" s="1">
        <f t="shared" si="1"/>
        <v>44.4</v>
      </c>
      <c r="H89" s="12">
        <v>64</v>
      </c>
    </row>
    <row r="90" spans="1:8" x14ac:dyDescent="0.25">
      <c r="A90" s="10" t="s">
        <v>183</v>
      </c>
      <c r="B90" s="10">
        <v>45.7</v>
      </c>
      <c r="C90" s="10">
        <v>43.2</v>
      </c>
      <c r="D90" s="10">
        <v>1.1000000000000001</v>
      </c>
      <c r="E90" s="10">
        <v>0.2</v>
      </c>
      <c r="F90" s="10">
        <v>1.1000000000000001</v>
      </c>
      <c r="G90" s="1">
        <f t="shared" ref="G90:G121" si="2">C90+D90</f>
        <v>44.300000000000004</v>
      </c>
      <c r="H90" s="12">
        <v>65</v>
      </c>
    </row>
    <row r="91" spans="1:8" x14ac:dyDescent="0.25">
      <c r="A91" s="10" t="s">
        <v>188</v>
      </c>
      <c r="B91" s="10">
        <v>48.9</v>
      </c>
      <c r="C91" s="10">
        <v>41</v>
      </c>
      <c r="D91" s="10">
        <v>2.8</v>
      </c>
      <c r="E91" s="10">
        <v>0.7</v>
      </c>
      <c r="F91" s="10">
        <v>4.4000000000000004</v>
      </c>
      <c r="G91" s="1">
        <f t="shared" si="2"/>
        <v>43.8</v>
      </c>
      <c r="H91" s="12">
        <v>66</v>
      </c>
    </row>
    <row r="92" spans="1:8" x14ac:dyDescent="0.25">
      <c r="A92" s="10" t="s">
        <v>145</v>
      </c>
      <c r="B92" s="10">
        <v>50.1</v>
      </c>
      <c r="C92" s="10">
        <v>38.299999999999997</v>
      </c>
      <c r="D92" s="10">
        <v>5.3</v>
      </c>
      <c r="E92" s="10">
        <v>0</v>
      </c>
      <c r="F92" s="10">
        <v>6.6</v>
      </c>
      <c r="G92" s="1">
        <f t="shared" si="2"/>
        <v>43.599999999999994</v>
      </c>
      <c r="H92" s="12">
        <v>67</v>
      </c>
    </row>
    <row r="93" spans="1:8" x14ac:dyDescent="0.25">
      <c r="A93" s="10" t="s">
        <v>168</v>
      </c>
      <c r="B93" s="10">
        <v>49.3</v>
      </c>
      <c r="C93" s="10">
        <v>40.6</v>
      </c>
      <c r="D93" s="10">
        <v>2.2999999999999998</v>
      </c>
      <c r="E93" s="10">
        <v>0</v>
      </c>
      <c r="F93" s="10">
        <v>6.3</v>
      </c>
      <c r="G93" s="1">
        <f t="shared" si="2"/>
        <v>42.9</v>
      </c>
      <c r="H93" s="12">
        <v>68</v>
      </c>
    </row>
    <row r="94" spans="1:8" x14ac:dyDescent="0.25">
      <c r="A94" s="10" t="s">
        <v>159</v>
      </c>
      <c r="B94" s="10">
        <v>46.2</v>
      </c>
      <c r="C94" s="10">
        <v>41.2</v>
      </c>
      <c r="D94" s="10">
        <v>1.5</v>
      </c>
      <c r="E94" s="10">
        <v>0.5</v>
      </c>
      <c r="F94" s="10">
        <v>3.1</v>
      </c>
      <c r="G94" s="1">
        <f t="shared" si="2"/>
        <v>42.7</v>
      </c>
      <c r="H94" s="12">
        <v>69</v>
      </c>
    </row>
    <row r="95" spans="1:8" x14ac:dyDescent="0.25">
      <c r="A95" s="10" t="s">
        <v>184</v>
      </c>
      <c r="B95" s="10">
        <v>50.2</v>
      </c>
      <c r="C95" s="10">
        <v>39.5</v>
      </c>
      <c r="D95" s="10">
        <v>2.4</v>
      </c>
      <c r="E95" s="10">
        <v>1.3</v>
      </c>
      <c r="F95" s="10">
        <v>6.9</v>
      </c>
      <c r="G95" s="1">
        <f t="shared" si="2"/>
        <v>41.9</v>
      </c>
      <c r="H95" s="12">
        <v>70</v>
      </c>
    </row>
    <row r="96" spans="1:8" x14ac:dyDescent="0.25">
      <c r="A96" s="10" t="s">
        <v>174</v>
      </c>
      <c r="B96" s="10">
        <v>44.1</v>
      </c>
      <c r="C96" s="10">
        <v>38.1</v>
      </c>
      <c r="D96" s="10">
        <v>3.4</v>
      </c>
      <c r="E96" s="10">
        <v>0.4</v>
      </c>
      <c r="F96" s="10">
        <v>2.2000000000000002</v>
      </c>
      <c r="G96" s="1">
        <f t="shared" si="2"/>
        <v>41.5</v>
      </c>
      <c r="H96" s="12">
        <v>71</v>
      </c>
    </row>
    <row r="97" spans="1:8" x14ac:dyDescent="0.25">
      <c r="A97" s="10" t="s">
        <v>104</v>
      </c>
      <c r="B97" s="10">
        <v>47.5</v>
      </c>
      <c r="C97" s="10">
        <v>37.6</v>
      </c>
      <c r="D97" s="10">
        <v>3.3</v>
      </c>
      <c r="E97" s="10">
        <v>0.7</v>
      </c>
      <c r="F97" s="10">
        <v>5.8</v>
      </c>
      <c r="G97" s="1">
        <f t="shared" si="2"/>
        <v>40.9</v>
      </c>
      <c r="H97" s="12">
        <v>72</v>
      </c>
    </row>
    <row r="98" spans="1:8" x14ac:dyDescent="0.25">
      <c r="A98" s="10" t="s">
        <v>136</v>
      </c>
      <c r="B98" s="10">
        <v>53.1</v>
      </c>
      <c r="C98" s="10">
        <v>40</v>
      </c>
      <c r="D98" s="10">
        <v>0.8</v>
      </c>
      <c r="E98" s="10">
        <v>0.8</v>
      </c>
      <c r="F98" s="10">
        <v>11.5</v>
      </c>
      <c r="G98" s="1">
        <f t="shared" si="2"/>
        <v>40.799999999999997</v>
      </c>
      <c r="H98" s="12">
        <v>73</v>
      </c>
    </row>
    <row r="99" spans="1:8" x14ac:dyDescent="0.25">
      <c r="A99" s="10" t="s">
        <v>110</v>
      </c>
      <c r="B99" s="10">
        <v>46.6</v>
      </c>
      <c r="C99" s="10">
        <v>38.4</v>
      </c>
      <c r="D99" s="10">
        <v>2.2000000000000002</v>
      </c>
      <c r="E99" s="10">
        <v>1</v>
      </c>
      <c r="F99" s="10">
        <v>5</v>
      </c>
      <c r="G99" s="1">
        <f t="shared" si="2"/>
        <v>40.6</v>
      </c>
      <c r="H99" s="12">
        <v>74</v>
      </c>
    </row>
    <row r="100" spans="1:8" x14ac:dyDescent="0.25">
      <c r="A100" s="10" t="s">
        <v>192</v>
      </c>
      <c r="B100" s="10">
        <v>48</v>
      </c>
      <c r="C100" s="10">
        <v>36.1</v>
      </c>
      <c r="D100" s="10">
        <v>4.5</v>
      </c>
      <c r="E100" s="10">
        <v>0.3</v>
      </c>
      <c r="F100" s="10">
        <v>7</v>
      </c>
      <c r="G100" s="1">
        <f t="shared" si="2"/>
        <v>40.6</v>
      </c>
      <c r="H100" s="12">
        <v>75</v>
      </c>
    </row>
    <row r="101" spans="1:8" x14ac:dyDescent="0.25">
      <c r="A101" s="10" t="s">
        <v>187</v>
      </c>
      <c r="B101" s="10">
        <v>53.3</v>
      </c>
      <c r="C101" s="10">
        <v>38.1</v>
      </c>
      <c r="D101" s="10">
        <v>2.1</v>
      </c>
      <c r="E101" s="10">
        <v>1.4</v>
      </c>
      <c r="F101" s="10">
        <v>11.8</v>
      </c>
      <c r="G101" s="1">
        <f t="shared" si="2"/>
        <v>40.200000000000003</v>
      </c>
      <c r="H101" s="12">
        <v>76</v>
      </c>
    </row>
    <row r="102" spans="1:8" x14ac:dyDescent="0.25">
      <c r="A102" s="10" t="s">
        <v>152</v>
      </c>
      <c r="B102" s="10">
        <v>45.6</v>
      </c>
      <c r="C102" s="10">
        <v>36.6</v>
      </c>
      <c r="D102" s="10">
        <v>2.1</v>
      </c>
      <c r="E102" s="10">
        <v>0.5</v>
      </c>
      <c r="F102" s="10">
        <v>6.4</v>
      </c>
      <c r="G102" s="1">
        <f t="shared" si="2"/>
        <v>38.700000000000003</v>
      </c>
      <c r="H102" s="12">
        <v>77</v>
      </c>
    </row>
    <row r="103" spans="1:8" x14ac:dyDescent="0.25">
      <c r="A103" s="10" t="s">
        <v>173</v>
      </c>
      <c r="B103" s="10">
        <v>42.5</v>
      </c>
      <c r="C103" s="10">
        <v>35.5</v>
      </c>
      <c r="D103" s="10">
        <v>2.9</v>
      </c>
      <c r="E103" s="10">
        <v>0.5</v>
      </c>
      <c r="F103" s="10">
        <v>3.7</v>
      </c>
      <c r="G103" s="1">
        <f t="shared" si="2"/>
        <v>38.4</v>
      </c>
      <c r="H103" s="12">
        <v>78</v>
      </c>
    </row>
    <row r="104" spans="1:8" x14ac:dyDescent="0.25">
      <c r="A104" s="10" t="s">
        <v>98</v>
      </c>
      <c r="B104" s="10">
        <v>41.6</v>
      </c>
      <c r="C104" s="10">
        <v>36.4</v>
      </c>
      <c r="D104" s="10">
        <v>1.9</v>
      </c>
      <c r="E104" s="10">
        <v>0.9</v>
      </c>
      <c r="F104" s="10">
        <v>2.4</v>
      </c>
      <c r="G104" s="1">
        <f t="shared" si="2"/>
        <v>38.299999999999997</v>
      </c>
      <c r="H104" s="12">
        <v>79</v>
      </c>
    </row>
    <row r="105" spans="1:8" x14ac:dyDescent="0.25">
      <c r="A105" s="11" t="s">
        <v>138</v>
      </c>
      <c r="B105" s="11">
        <v>45.6</v>
      </c>
      <c r="C105" s="11">
        <v>37.799999999999997</v>
      </c>
      <c r="D105" s="11">
        <v>0.3</v>
      </c>
      <c r="E105" s="11">
        <v>0.3</v>
      </c>
      <c r="F105" s="11">
        <v>7.2</v>
      </c>
      <c r="G105" s="1">
        <f t="shared" si="2"/>
        <v>38.099999999999994</v>
      </c>
      <c r="H105" s="12">
        <v>80</v>
      </c>
    </row>
    <row r="106" spans="1:8" x14ac:dyDescent="0.25">
      <c r="A106" s="10" t="s">
        <v>142</v>
      </c>
      <c r="B106" s="10">
        <v>40.799999999999997</v>
      </c>
      <c r="C106" s="10">
        <v>36.700000000000003</v>
      </c>
      <c r="D106" s="10">
        <v>1.2</v>
      </c>
      <c r="E106" s="10">
        <v>0.7</v>
      </c>
      <c r="F106" s="10">
        <v>2.2000000000000002</v>
      </c>
      <c r="G106" s="1">
        <f t="shared" si="2"/>
        <v>37.900000000000006</v>
      </c>
      <c r="H106" s="12">
        <v>81</v>
      </c>
    </row>
    <row r="107" spans="1:8" x14ac:dyDescent="0.25">
      <c r="A107" s="10" t="s">
        <v>169</v>
      </c>
      <c r="B107" s="10">
        <v>41.4</v>
      </c>
      <c r="C107" s="10">
        <v>35.799999999999997</v>
      </c>
      <c r="D107" s="10">
        <v>1.1000000000000001</v>
      </c>
      <c r="E107" s="10">
        <v>0</v>
      </c>
      <c r="F107" s="10">
        <v>4.5999999999999996</v>
      </c>
      <c r="G107" s="1">
        <f t="shared" si="2"/>
        <v>36.9</v>
      </c>
      <c r="H107" s="12">
        <v>82</v>
      </c>
    </row>
    <row r="108" spans="1:8" x14ac:dyDescent="0.25">
      <c r="A108" s="10" t="s">
        <v>125</v>
      </c>
      <c r="B108" s="10">
        <v>39.6</v>
      </c>
      <c r="C108" s="10">
        <v>34.299999999999997</v>
      </c>
      <c r="D108" s="10">
        <v>2.2999999999999998</v>
      </c>
      <c r="E108" s="10">
        <v>0.2</v>
      </c>
      <c r="F108" s="10">
        <v>2.8</v>
      </c>
      <c r="G108" s="1">
        <f t="shared" si="2"/>
        <v>36.599999999999994</v>
      </c>
      <c r="H108" s="12">
        <v>83</v>
      </c>
    </row>
    <row r="109" spans="1:8" x14ac:dyDescent="0.25">
      <c r="A109" s="10" t="s">
        <v>157</v>
      </c>
      <c r="B109" s="10">
        <v>40.799999999999997</v>
      </c>
      <c r="C109" s="10">
        <v>34</v>
      </c>
      <c r="D109" s="10">
        <v>2.2999999999999998</v>
      </c>
      <c r="E109" s="10">
        <v>0.5</v>
      </c>
      <c r="F109" s="10">
        <v>4.0999999999999996</v>
      </c>
      <c r="G109" s="1">
        <f t="shared" si="2"/>
        <v>36.299999999999997</v>
      </c>
      <c r="H109" s="12">
        <v>84</v>
      </c>
    </row>
    <row r="110" spans="1:8" x14ac:dyDescent="0.25">
      <c r="A110" s="10" t="s">
        <v>149</v>
      </c>
      <c r="B110" s="10">
        <v>40.200000000000003</v>
      </c>
      <c r="C110" s="10">
        <v>32.799999999999997</v>
      </c>
      <c r="D110" s="10">
        <v>2.8</v>
      </c>
      <c r="E110" s="10">
        <v>0.6</v>
      </c>
      <c r="F110" s="10">
        <v>4</v>
      </c>
      <c r="G110" s="1">
        <f t="shared" si="2"/>
        <v>35.599999999999994</v>
      </c>
      <c r="H110" s="12">
        <v>85</v>
      </c>
    </row>
    <row r="111" spans="1:8" x14ac:dyDescent="0.25">
      <c r="A111" s="10" t="s">
        <v>176</v>
      </c>
      <c r="B111" s="10">
        <v>40.700000000000003</v>
      </c>
      <c r="C111" s="10">
        <v>34.9</v>
      </c>
      <c r="D111" s="10">
        <v>0.5</v>
      </c>
      <c r="E111" s="10">
        <v>0.3</v>
      </c>
      <c r="F111" s="10">
        <v>5.0999999999999996</v>
      </c>
      <c r="G111" s="1">
        <f t="shared" si="2"/>
        <v>35.4</v>
      </c>
      <c r="H111" s="12">
        <v>86</v>
      </c>
    </row>
    <row r="112" spans="1:8" x14ac:dyDescent="0.25">
      <c r="A112" s="10" t="s">
        <v>186</v>
      </c>
      <c r="B112" s="10">
        <v>37.1</v>
      </c>
      <c r="C112" s="10">
        <v>33</v>
      </c>
      <c r="D112" s="10">
        <v>2.1</v>
      </c>
      <c r="E112" s="10">
        <v>0</v>
      </c>
      <c r="F112" s="10">
        <v>2.1</v>
      </c>
      <c r="G112" s="1">
        <f t="shared" si="2"/>
        <v>35.1</v>
      </c>
      <c r="H112" s="12">
        <v>87</v>
      </c>
    </row>
    <row r="113" spans="1:8" x14ac:dyDescent="0.25">
      <c r="A113" s="10" t="s">
        <v>167</v>
      </c>
      <c r="B113" s="10">
        <v>40.299999999999997</v>
      </c>
      <c r="C113" s="10">
        <v>33.1</v>
      </c>
      <c r="D113" s="10">
        <v>1.7</v>
      </c>
      <c r="E113" s="10">
        <v>0</v>
      </c>
      <c r="F113" s="10">
        <v>5.5</v>
      </c>
      <c r="G113" s="1">
        <f t="shared" si="2"/>
        <v>34.800000000000004</v>
      </c>
      <c r="H113" s="12">
        <v>88</v>
      </c>
    </row>
    <row r="114" spans="1:8" x14ac:dyDescent="0.25">
      <c r="A114" s="10" t="s">
        <v>147</v>
      </c>
      <c r="B114" s="10">
        <v>37.200000000000003</v>
      </c>
      <c r="C114" s="10">
        <v>33.9</v>
      </c>
      <c r="D114" s="10">
        <v>0.8</v>
      </c>
      <c r="E114" s="10">
        <v>0.2</v>
      </c>
      <c r="F114" s="10">
        <v>2.2000000000000002</v>
      </c>
      <c r="G114" s="1">
        <f t="shared" si="2"/>
        <v>34.699999999999996</v>
      </c>
      <c r="H114" s="12">
        <v>89</v>
      </c>
    </row>
    <row r="115" spans="1:8" x14ac:dyDescent="0.25">
      <c r="A115" s="10" t="s">
        <v>150</v>
      </c>
      <c r="B115" s="10">
        <v>38.799999999999997</v>
      </c>
      <c r="C115" s="10">
        <v>32.6</v>
      </c>
      <c r="D115" s="10">
        <v>2</v>
      </c>
      <c r="E115" s="10">
        <v>0.7</v>
      </c>
      <c r="F115" s="10">
        <v>3.6</v>
      </c>
      <c r="G115" s="1">
        <f t="shared" si="2"/>
        <v>34.6</v>
      </c>
      <c r="H115" s="12">
        <v>90</v>
      </c>
    </row>
    <row r="116" spans="1:8" x14ac:dyDescent="0.25">
      <c r="A116" s="10" t="s">
        <v>133</v>
      </c>
      <c r="B116" s="10">
        <v>38.1</v>
      </c>
      <c r="C116" s="10">
        <v>31.7</v>
      </c>
      <c r="D116" s="10">
        <v>1.8</v>
      </c>
      <c r="E116" s="10">
        <v>0.5</v>
      </c>
      <c r="F116" s="10">
        <v>4.0999999999999996</v>
      </c>
      <c r="G116" s="1">
        <f t="shared" si="2"/>
        <v>33.5</v>
      </c>
      <c r="H116" s="12">
        <v>91</v>
      </c>
    </row>
    <row r="117" spans="1:8" x14ac:dyDescent="0.25">
      <c r="A117" s="10" t="s">
        <v>158</v>
      </c>
      <c r="B117" s="10">
        <v>38.4</v>
      </c>
      <c r="C117" s="10">
        <v>31.3</v>
      </c>
      <c r="D117" s="10">
        <v>2.1</v>
      </c>
      <c r="E117" s="10">
        <v>1.1000000000000001</v>
      </c>
      <c r="F117" s="10">
        <v>3.9</v>
      </c>
      <c r="G117" s="1">
        <f t="shared" si="2"/>
        <v>33.4</v>
      </c>
      <c r="H117" s="12">
        <v>92</v>
      </c>
    </row>
    <row r="118" spans="1:8" x14ac:dyDescent="0.25">
      <c r="A118" s="10" t="s">
        <v>190</v>
      </c>
      <c r="B118" s="10">
        <v>50.3</v>
      </c>
      <c r="C118" s="10">
        <v>26</v>
      </c>
      <c r="D118" s="10">
        <v>7.2</v>
      </c>
      <c r="E118" s="10">
        <v>0.5</v>
      </c>
      <c r="F118" s="10">
        <v>16.5</v>
      </c>
      <c r="G118" s="1">
        <f t="shared" si="2"/>
        <v>33.200000000000003</v>
      </c>
      <c r="H118" s="12">
        <v>93</v>
      </c>
    </row>
    <row r="119" spans="1:8" x14ac:dyDescent="0.25">
      <c r="A119" s="10" t="s">
        <v>120</v>
      </c>
      <c r="B119" s="10">
        <v>36.9</v>
      </c>
      <c r="C119" s="10">
        <v>32.700000000000003</v>
      </c>
      <c r="D119" s="10">
        <v>0</v>
      </c>
      <c r="E119" s="10">
        <v>1.7</v>
      </c>
      <c r="F119" s="10">
        <v>2.5</v>
      </c>
      <c r="G119" s="1">
        <f t="shared" si="2"/>
        <v>32.700000000000003</v>
      </c>
      <c r="H119" s="12">
        <v>94</v>
      </c>
    </row>
    <row r="120" spans="1:8" x14ac:dyDescent="0.25">
      <c r="A120" s="10" t="s">
        <v>177</v>
      </c>
      <c r="B120" s="10">
        <v>33.299999999999997</v>
      </c>
      <c r="C120" s="10">
        <v>30.8</v>
      </c>
      <c r="D120" s="10">
        <v>1.1000000000000001</v>
      </c>
      <c r="E120" s="10">
        <v>0.5</v>
      </c>
      <c r="F120" s="10">
        <v>0.9</v>
      </c>
      <c r="G120" s="1">
        <f t="shared" si="2"/>
        <v>31.900000000000002</v>
      </c>
      <c r="H120" s="12">
        <v>95</v>
      </c>
    </row>
    <row r="121" spans="1:8" x14ac:dyDescent="0.25">
      <c r="A121" s="10" t="s">
        <v>124</v>
      </c>
      <c r="B121" s="10">
        <v>33.6</v>
      </c>
      <c r="C121" s="10">
        <v>29.3</v>
      </c>
      <c r="D121" s="10">
        <v>1.5</v>
      </c>
      <c r="E121" s="10">
        <v>0</v>
      </c>
      <c r="F121" s="10">
        <v>2.8</v>
      </c>
      <c r="G121" s="1">
        <f t="shared" si="2"/>
        <v>30.8</v>
      </c>
      <c r="H121" s="12">
        <v>96</v>
      </c>
    </row>
  </sheetData>
  <autoFilter ref="A25:G25">
    <sortState ref="A26:G121">
      <sortCondition descending="1" ref="G25"/>
    </sortState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workbookViewId="0">
      <selection activeCell="G111" sqref="G111"/>
    </sheetView>
  </sheetViews>
  <sheetFormatPr baseColWidth="10" defaultRowHeight="15.75" x14ac:dyDescent="0.25"/>
  <sheetData>
    <row r="1" spans="1:6" x14ac:dyDescent="0.25">
      <c r="A1" s="17" t="s">
        <v>196</v>
      </c>
      <c r="B1" s="17"/>
      <c r="C1" s="17"/>
      <c r="D1" s="17"/>
      <c r="E1" s="17"/>
      <c r="F1" s="17"/>
    </row>
    <row r="2" spans="1:6" x14ac:dyDescent="0.25">
      <c r="A2" s="17" t="s">
        <v>3</v>
      </c>
      <c r="B2" s="17"/>
      <c r="C2" s="17"/>
      <c r="D2" s="17"/>
      <c r="E2" s="17"/>
      <c r="F2" s="17"/>
    </row>
    <row r="4" spans="1:6" x14ac:dyDescent="0.25">
      <c r="A4" s="17" t="s">
        <v>73</v>
      </c>
      <c r="B4" s="17" t="s">
        <v>197</v>
      </c>
      <c r="C4" s="17" t="s">
        <v>75</v>
      </c>
      <c r="D4" s="17" t="s">
        <v>24</v>
      </c>
      <c r="E4" s="17" t="s">
        <v>198</v>
      </c>
      <c r="F4" s="17" t="s">
        <v>199</v>
      </c>
    </row>
    <row r="6" spans="1:6" x14ac:dyDescent="0.25">
      <c r="A6" s="17" t="s">
        <v>76</v>
      </c>
      <c r="B6" s="17" t="s">
        <v>77</v>
      </c>
      <c r="C6" s="17" t="s">
        <v>78</v>
      </c>
      <c r="D6" s="17" t="s">
        <v>79</v>
      </c>
      <c r="E6" s="17" t="s">
        <v>80</v>
      </c>
      <c r="F6" s="17" t="s">
        <v>81</v>
      </c>
    </row>
    <row r="7" spans="1:6" x14ac:dyDescent="0.25">
      <c r="A7" s="17" t="s">
        <v>82</v>
      </c>
      <c r="B7" s="17"/>
      <c r="C7" s="17"/>
      <c r="D7" s="17"/>
      <c r="E7" s="17"/>
      <c r="F7" s="17"/>
    </row>
    <row r="8" spans="1:6" x14ac:dyDescent="0.25">
      <c r="A8" s="17" t="s">
        <v>83</v>
      </c>
      <c r="B8" s="17">
        <v>47.52</v>
      </c>
      <c r="C8" s="17">
        <v>47.9</v>
      </c>
      <c r="D8" s="17">
        <v>45.64</v>
      </c>
      <c r="E8" s="17">
        <v>46.76</v>
      </c>
      <c r="F8" s="17">
        <v>45.66</v>
      </c>
    </row>
    <row r="9" spans="1:6" x14ac:dyDescent="0.25">
      <c r="A9" s="17" t="s">
        <v>45</v>
      </c>
      <c r="B9" s="17">
        <v>47.56</v>
      </c>
      <c r="C9" s="17">
        <v>47.96</v>
      </c>
      <c r="D9" s="17">
        <v>45.65</v>
      </c>
      <c r="E9" s="17">
        <v>46.78</v>
      </c>
      <c r="F9" s="17">
        <v>45.65</v>
      </c>
    </row>
    <row r="10" spans="1:6" x14ac:dyDescent="0.25">
      <c r="A10" s="17" t="s">
        <v>84</v>
      </c>
      <c r="B10" s="17">
        <v>45.7</v>
      </c>
      <c r="C10" s="17">
        <v>45.65</v>
      </c>
      <c r="D10" s="17">
        <v>43.73</v>
      </c>
      <c r="E10" s="17">
        <v>45.6</v>
      </c>
      <c r="F10" s="17">
        <v>48.71</v>
      </c>
    </row>
    <row r="11" spans="1:6" x14ac:dyDescent="0.25">
      <c r="A11" s="17" t="s">
        <v>85</v>
      </c>
      <c r="B11" s="17">
        <v>46.73</v>
      </c>
      <c r="C11" s="17">
        <v>46.89</v>
      </c>
      <c r="D11" s="17">
        <v>45.03</v>
      </c>
      <c r="E11" s="17">
        <v>47.75</v>
      </c>
      <c r="F11" s="17">
        <v>45.99</v>
      </c>
    </row>
    <row r="12" spans="1:6" x14ac:dyDescent="0.25">
      <c r="A12" s="17" t="s">
        <v>86</v>
      </c>
      <c r="B12" s="17">
        <v>47.43</v>
      </c>
      <c r="C12" s="17">
        <v>47.93</v>
      </c>
      <c r="D12" s="17">
        <v>48.04</v>
      </c>
      <c r="E12" s="17">
        <v>48.73</v>
      </c>
      <c r="F12" s="17">
        <v>43.28</v>
      </c>
    </row>
    <row r="13" spans="1:6" x14ac:dyDescent="0.25">
      <c r="A13" s="17" t="s">
        <v>87</v>
      </c>
      <c r="B13" s="17">
        <v>47.49</v>
      </c>
      <c r="C13" s="17">
        <v>47.54</v>
      </c>
      <c r="D13" s="17">
        <v>43.96</v>
      </c>
      <c r="E13" s="17">
        <v>44.29</v>
      </c>
      <c r="F13" s="17">
        <v>50.41</v>
      </c>
    </row>
    <row r="14" spans="1:6" x14ac:dyDescent="0.25">
      <c r="A14" s="17" t="s">
        <v>46</v>
      </c>
      <c r="B14" s="17">
        <v>49.19</v>
      </c>
      <c r="C14" s="17">
        <v>49.23</v>
      </c>
      <c r="D14" s="17">
        <v>50.08</v>
      </c>
      <c r="E14" s="17">
        <v>59.88</v>
      </c>
      <c r="F14" s="17">
        <v>47.36</v>
      </c>
    </row>
    <row r="15" spans="1:6" x14ac:dyDescent="0.25">
      <c r="A15" s="17" t="s">
        <v>88</v>
      </c>
      <c r="B15" s="17">
        <v>49.82</v>
      </c>
      <c r="C15" s="17">
        <v>49.94</v>
      </c>
      <c r="D15" s="17">
        <v>47.33</v>
      </c>
      <c r="E15" s="17" t="s">
        <v>200</v>
      </c>
      <c r="F15" s="17">
        <v>50</v>
      </c>
    </row>
    <row r="16" spans="1:6" x14ac:dyDescent="0.25">
      <c r="A16" s="17" t="s">
        <v>89</v>
      </c>
      <c r="B16" s="17">
        <v>47.24</v>
      </c>
      <c r="C16" s="17">
        <v>47.96</v>
      </c>
      <c r="D16" s="17">
        <v>45.8</v>
      </c>
      <c r="E16" s="17">
        <v>42.36</v>
      </c>
      <c r="F16" s="17">
        <v>43.3</v>
      </c>
    </row>
    <row r="17" spans="1:7" x14ac:dyDescent="0.25">
      <c r="A17" s="17" t="s">
        <v>90</v>
      </c>
      <c r="B17" s="17">
        <v>46.14</v>
      </c>
      <c r="C17" s="17">
        <v>46.09</v>
      </c>
      <c r="D17" s="17">
        <v>45.27</v>
      </c>
      <c r="E17" s="17">
        <v>52.02</v>
      </c>
      <c r="F17" s="17">
        <v>45.61</v>
      </c>
    </row>
    <row r="18" spans="1:7" x14ac:dyDescent="0.25">
      <c r="A18" s="17" t="s">
        <v>91</v>
      </c>
      <c r="B18" s="17">
        <v>48.51</v>
      </c>
      <c r="C18" s="17">
        <v>50.16</v>
      </c>
      <c r="D18" s="17">
        <v>45.85</v>
      </c>
      <c r="E18" s="17">
        <v>46.68</v>
      </c>
      <c r="F18" s="17">
        <v>44.08</v>
      </c>
    </row>
    <row r="19" spans="1:7" x14ac:dyDescent="0.25">
      <c r="A19" s="17" t="s">
        <v>92</v>
      </c>
      <c r="B19" s="17">
        <v>47.72</v>
      </c>
      <c r="C19" s="17">
        <v>47.74</v>
      </c>
      <c r="D19" s="17">
        <v>45.47</v>
      </c>
      <c r="E19" s="17">
        <v>47.59</v>
      </c>
      <c r="F19" s="17">
        <v>48.83</v>
      </c>
    </row>
    <row r="20" spans="1:7" x14ac:dyDescent="0.25">
      <c r="A20" s="17" t="s">
        <v>93</v>
      </c>
      <c r="B20" s="17">
        <v>47.48</v>
      </c>
      <c r="C20" s="17">
        <v>47.44</v>
      </c>
      <c r="D20" s="17">
        <v>48.17</v>
      </c>
      <c r="E20" s="17">
        <v>47.75</v>
      </c>
      <c r="F20" s="17">
        <v>47.63</v>
      </c>
    </row>
    <row r="21" spans="1:7" x14ac:dyDescent="0.25">
      <c r="A21" s="17" t="s">
        <v>94</v>
      </c>
      <c r="B21" s="17">
        <v>47.05</v>
      </c>
      <c r="C21" s="17">
        <v>47.01</v>
      </c>
      <c r="D21" s="17">
        <v>45.21</v>
      </c>
      <c r="E21" s="17">
        <v>45.37</v>
      </c>
      <c r="F21" s="17">
        <v>48.58</v>
      </c>
    </row>
    <row r="22" spans="1:7" x14ac:dyDescent="0.25">
      <c r="A22" s="17" t="s">
        <v>95</v>
      </c>
      <c r="B22" s="17">
        <v>46.75</v>
      </c>
      <c r="C22" s="17">
        <v>46.68</v>
      </c>
      <c r="D22" s="17">
        <v>44.24</v>
      </c>
      <c r="E22" s="17">
        <v>48.33</v>
      </c>
      <c r="F22" s="17">
        <v>48.31</v>
      </c>
    </row>
    <row r="23" spans="1:7" x14ac:dyDescent="0.25">
      <c r="A23" s="17" t="s">
        <v>96</v>
      </c>
      <c r="B23" s="17">
        <v>48.22</v>
      </c>
      <c r="C23" s="17">
        <v>48.78</v>
      </c>
      <c r="D23" s="17">
        <v>44.74</v>
      </c>
      <c r="E23" s="17">
        <v>47.43</v>
      </c>
      <c r="F23" s="17">
        <v>46.53</v>
      </c>
    </row>
    <row r="24" spans="1:7" s="1" customFormat="1" x14ac:dyDescent="0.25">
      <c r="A24" s="17"/>
      <c r="B24" s="17"/>
      <c r="C24" s="17"/>
      <c r="D24" s="17"/>
      <c r="E24" s="17"/>
      <c r="F24" s="17"/>
    </row>
    <row r="25" spans="1:7" s="1" customFormat="1" x14ac:dyDescent="0.25">
      <c r="A25" s="17" t="s">
        <v>76</v>
      </c>
      <c r="B25" s="17" t="s">
        <v>77</v>
      </c>
      <c r="C25" s="17" t="s">
        <v>78</v>
      </c>
      <c r="D25" s="17" t="s">
        <v>79</v>
      </c>
      <c r="E25" s="17" t="s">
        <v>80</v>
      </c>
      <c r="F25" s="17" t="s">
        <v>81</v>
      </c>
    </row>
    <row r="26" spans="1:7" x14ac:dyDescent="0.25">
      <c r="A26" s="17" t="s">
        <v>105</v>
      </c>
      <c r="B26" s="17">
        <v>43.72</v>
      </c>
      <c r="C26" s="17">
        <v>43.45</v>
      </c>
      <c r="D26" s="17">
        <v>43.5</v>
      </c>
      <c r="E26" s="17" t="s">
        <v>200</v>
      </c>
      <c r="F26" s="17">
        <v>47.67</v>
      </c>
      <c r="G26" s="12">
        <v>1</v>
      </c>
    </row>
    <row r="27" spans="1:7" x14ac:dyDescent="0.25">
      <c r="A27" s="17" t="s">
        <v>156</v>
      </c>
      <c r="B27" s="17">
        <v>45.2</v>
      </c>
      <c r="C27" s="17">
        <v>45.02</v>
      </c>
      <c r="D27" s="17">
        <v>44.69</v>
      </c>
      <c r="E27" s="17">
        <v>49.15</v>
      </c>
      <c r="F27" s="17">
        <v>46.9</v>
      </c>
      <c r="G27" s="12">
        <v>2</v>
      </c>
    </row>
    <row r="28" spans="1:7" x14ac:dyDescent="0.25">
      <c r="A28" s="17" t="s">
        <v>159</v>
      </c>
      <c r="B28" s="17">
        <v>45.3</v>
      </c>
      <c r="C28" s="17">
        <v>45.29</v>
      </c>
      <c r="D28" s="17">
        <v>42.27</v>
      </c>
      <c r="E28" s="17">
        <v>51.43</v>
      </c>
      <c r="F28" s="17">
        <v>46.02</v>
      </c>
      <c r="G28" s="12">
        <v>3</v>
      </c>
    </row>
    <row r="29" spans="1:7" x14ac:dyDescent="0.25">
      <c r="A29" s="17" t="s">
        <v>128</v>
      </c>
      <c r="B29" s="17">
        <v>45.49</v>
      </c>
      <c r="C29" s="17">
        <v>45.41</v>
      </c>
      <c r="D29" s="17">
        <v>43.35</v>
      </c>
      <c r="E29" s="17">
        <v>43.5</v>
      </c>
      <c r="F29" s="17">
        <v>48.33</v>
      </c>
      <c r="G29" s="12">
        <v>4</v>
      </c>
    </row>
    <row r="30" spans="1:7" x14ac:dyDescent="0.25">
      <c r="A30" s="17" t="s">
        <v>166</v>
      </c>
      <c r="B30" s="17">
        <v>45.08</v>
      </c>
      <c r="C30" s="17">
        <v>45.48</v>
      </c>
      <c r="D30" s="17">
        <v>44.16</v>
      </c>
      <c r="E30" s="17">
        <v>46.03</v>
      </c>
      <c r="F30" s="17">
        <v>42.44</v>
      </c>
      <c r="G30" s="12">
        <v>5</v>
      </c>
    </row>
    <row r="31" spans="1:7" x14ac:dyDescent="0.25">
      <c r="A31" s="17" t="s">
        <v>182</v>
      </c>
      <c r="B31" s="17">
        <v>45.55</v>
      </c>
      <c r="C31" s="17">
        <v>45.52</v>
      </c>
      <c r="D31" s="17">
        <v>40.67</v>
      </c>
      <c r="E31" s="17" t="s">
        <v>200</v>
      </c>
      <c r="F31" s="17">
        <v>46.45</v>
      </c>
      <c r="G31" s="12">
        <v>6</v>
      </c>
    </row>
    <row r="32" spans="1:7" x14ac:dyDescent="0.25">
      <c r="A32" s="17" t="s">
        <v>141</v>
      </c>
      <c r="B32" s="17">
        <v>45.74</v>
      </c>
      <c r="C32" s="17">
        <v>45.72</v>
      </c>
      <c r="D32" s="17">
        <v>43.76</v>
      </c>
      <c r="E32" s="17">
        <v>48.69</v>
      </c>
      <c r="F32" s="17">
        <v>45.78</v>
      </c>
      <c r="G32" s="12">
        <v>7</v>
      </c>
    </row>
    <row r="33" spans="1:7" x14ac:dyDescent="0.25">
      <c r="A33" s="17" t="s">
        <v>113</v>
      </c>
      <c r="B33" s="17">
        <v>46.01</v>
      </c>
      <c r="C33" s="17">
        <v>45.78</v>
      </c>
      <c r="D33" s="17">
        <v>42.45</v>
      </c>
      <c r="E33" s="17">
        <v>59.25</v>
      </c>
      <c r="F33" s="17">
        <v>49.94</v>
      </c>
      <c r="G33" s="12">
        <v>8</v>
      </c>
    </row>
    <row r="34" spans="1:7" x14ac:dyDescent="0.25">
      <c r="A34" s="17" t="s">
        <v>148</v>
      </c>
      <c r="B34" s="17">
        <v>45.7</v>
      </c>
      <c r="C34" s="17">
        <v>45.79</v>
      </c>
      <c r="D34" s="17">
        <v>41.81</v>
      </c>
      <c r="E34" s="17">
        <v>46.9</v>
      </c>
      <c r="F34" s="17">
        <v>47.33</v>
      </c>
      <c r="G34" s="12">
        <v>9</v>
      </c>
    </row>
    <row r="35" spans="1:7" x14ac:dyDescent="0.25">
      <c r="A35" s="17" t="s">
        <v>171</v>
      </c>
      <c r="B35" s="17">
        <v>45.74</v>
      </c>
      <c r="C35" s="17">
        <v>45.9</v>
      </c>
      <c r="D35" s="17">
        <v>40.270000000000003</v>
      </c>
      <c r="E35" s="17">
        <v>61.33</v>
      </c>
      <c r="F35" s="17">
        <v>45.63</v>
      </c>
      <c r="G35" s="12">
        <v>10</v>
      </c>
    </row>
    <row r="36" spans="1:7" x14ac:dyDescent="0.25">
      <c r="A36" s="17" t="s">
        <v>160</v>
      </c>
      <c r="B36" s="17">
        <v>46.09</v>
      </c>
      <c r="C36" s="17">
        <v>46.01</v>
      </c>
      <c r="D36" s="17">
        <v>45.97</v>
      </c>
      <c r="E36" s="17">
        <v>47.21</v>
      </c>
      <c r="F36" s="17">
        <v>46.38</v>
      </c>
      <c r="G36" s="12">
        <v>11</v>
      </c>
    </row>
    <row r="37" spans="1:7" x14ac:dyDescent="0.25">
      <c r="A37" s="17" t="s">
        <v>130</v>
      </c>
      <c r="B37" s="17">
        <v>46.21</v>
      </c>
      <c r="C37" s="17">
        <v>46.16</v>
      </c>
      <c r="D37" s="17">
        <v>47.32</v>
      </c>
      <c r="E37" s="17">
        <v>44.8</v>
      </c>
      <c r="F37" s="17">
        <v>47.64</v>
      </c>
      <c r="G37" s="12">
        <v>12</v>
      </c>
    </row>
    <row r="38" spans="1:7" x14ac:dyDescent="0.25">
      <c r="A38" s="17" t="s">
        <v>179</v>
      </c>
      <c r="B38" s="17">
        <v>46.99</v>
      </c>
      <c r="C38" s="17">
        <v>46.55</v>
      </c>
      <c r="D38" s="17">
        <v>42.4</v>
      </c>
      <c r="E38" s="17">
        <v>66</v>
      </c>
      <c r="F38" s="17">
        <v>54.63</v>
      </c>
      <c r="G38" s="12">
        <v>13</v>
      </c>
    </row>
    <row r="39" spans="1:7" x14ac:dyDescent="0.25">
      <c r="A39" s="17" t="s">
        <v>132</v>
      </c>
      <c r="B39" s="17">
        <v>46.27</v>
      </c>
      <c r="C39" s="17">
        <v>46.59</v>
      </c>
      <c r="D39" s="17">
        <v>40.71</v>
      </c>
      <c r="E39" s="17">
        <v>42.25</v>
      </c>
      <c r="F39" s="17">
        <v>49.38</v>
      </c>
      <c r="G39" s="12">
        <v>14</v>
      </c>
    </row>
    <row r="40" spans="1:7" x14ac:dyDescent="0.25">
      <c r="A40" s="17" t="s">
        <v>97</v>
      </c>
      <c r="B40" s="17">
        <v>46.7</v>
      </c>
      <c r="C40" s="17">
        <v>46.75</v>
      </c>
      <c r="D40" s="17">
        <v>47.7</v>
      </c>
      <c r="E40" s="17">
        <v>57</v>
      </c>
      <c r="F40" s="17">
        <v>44.52</v>
      </c>
      <c r="G40" s="12">
        <v>15</v>
      </c>
    </row>
    <row r="41" spans="1:7" x14ac:dyDescent="0.25">
      <c r="A41" s="17" t="s">
        <v>170</v>
      </c>
      <c r="B41" s="17">
        <v>46.88</v>
      </c>
      <c r="C41" s="17">
        <v>46.83</v>
      </c>
      <c r="D41" s="17">
        <v>44.75</v>
      </c>
      <c r="E41" s="17">
        <v>49.67</v>
      </c>
      <c r="F41" s="17">
        <v>48.04</v>
      </c>
      <c r="G41" s="12">
        <v>16</v>
      </c>
    </row>
    <row r="42" spans="1:7" x14ac:dyDescent="0.25">
      <c r="A42" s="17" t="s">
        <v>122</v>
      </c>
      <c r="B42" s="17">
        <v>46.81</v>
      </c>
      <c r="C42" s="17">
        <v>46.84</v>
      </c>
      <c r="D42" s="17">
        <v>43.13</v>
      </c>
      <c r="E42" s="17">
        <v>53</v>
      </c>
      <c r="F42" s="17">
        <v>47.32</v>
      </c>
      <c r="G42" s="12">
        <v>17</v>
      </c>
    </row>
    <row r="43" spans="1:7" x14ac:dyDescent="0.25">
      <c r="A43" s="17" t="s">
        <v>129</v>
      </c>
      <c r="B43" s="17">
        <v>47.65</v>
      </c>
      <c r="C43" s="17">
        <v>46.86</v>
      </c>
      <c r="D43" s="17">
        <v>65</v>
      </c>
      <c r="E43" s="17">
        <v>54.5</v>
      </c>
      <c r="F43" s="17">
        <v>54.33</v>
      </c>
      <c r="G43" s="12">
        <v>18</v>
      </c>
    </row>
    <row r="44" spans="1:7" x14ac:dyDescent="0.25">
      <c r="A44" s="17" t="s">
        <v>158</v>
      </c>
      <c r="B44" s="17">
        <v>46.66</v>
      </c>
      <c r="C44" s="17">
        <v>46.88</v>
      </c>
      <c r="D44" s="17">
        <v>52.67</v>
      </c>
      <c r="E44" s="17">
        <v>37</v>
      </c>
      <c r="F44" s="17">
        <v>44.27</v>
      </c>
      <c r="G44" s="12">
        <v>19</v>
      </c>
    </row>
    <row r="45" spans="1:7" x14ac:dyDescent="0.25">
      <c r="A45" s="17" t="s">
        <v>152</v>
      </c>
      <c r="B45" s="17">
        <v>47.57</v>
      </c>
      <c r="C45" s="17">
        <v>46.93</v>
      </c>
      <c r="D45" s="17">
        <v>48</v>
      </c>
      <c r="E45" s="17">
        <v>58</v>
      </c>
      <c r="F45" s="17">
        <v>50.25</v>
      </c>
      <c r="G45" s="12">
        <v>20</v>
      </c>
    </row>
    <row r="46" spans="1:7" x14ac:dyDescent="0.25">
      <c r="A46" s="17" t="s">
        <v>173</v>
      </c>
      <c r="B46" s="17">
        <v>47.35</v>
      </c>
      <c r="C46" s="17">
        <v>46.99</v>
      </c>
      <c r="D46" s="17">
        <v>48.08</v>
      </c>
      <c r="E46" s="17">
        <v>48.33</v>
      </c>
      <c r="F46" s="17">
        <v>50.13</v>
      </c>
      <c r="G46" s="12">
        <v>21</v>
      </c>
    </row>
    <row r="47" spans="1:7" x14ac:dyDescent="0.25">
      <c r="A47" s="17" t="s">
        <v>131</v>
      </c>
      <c r="B47" s="17">
        <v>47.13</v>
      </c>
      <c r="C47" s="17">
        <v>47.01</v>
      </c>
      <c r="D47" s="17">
        <v>45.19</v>
      </c>
      <c r="E47" s="17">
        <v>42.33</v>
      </c>
      <c r="F47" s="17">
        <v>50.05</v>
      </c>
      <c r="G47" s="12">
        <v>22</v>
      </c>
    </row>
    <row r="48" spans="1:7" x14ac:dyDescent="0.25">
      <c r="A48" s="17" t="s">
        <v>162</v>
      </c>
      <c r="B48" s="17">
        <v>47.15</v>
      </c>
      <c r="C48" s="17">
        <v>47.08</v>
      </c>
      <c r="D48" s="17">
        <v>37.5</v>
      </c>
      <c r="E48" s="17">
        <v>64</v>
      </c>
      <c r="F48" s="17">
        <v>49.14</v>
      </c>
      <c r="G48" s="12">
        <v>23</v>
      </c>
    </row>
    <row r="49" spans="1:7" x14ac:dyDescent="0.25">
      <c r="A49" s="17" t="s">
        <v>155</v>
      </c>
      <c r="B49" s="17">
        <v>47.31</v>
      </c>
      <c r="C49" s="17">
        <v>47.14</v>
      </c>
      <c r="D49" s="17">
        <v>61</v>
      </c>
      <c r="E49" s="17" t="s">
        <v>200</v>
      </c>
      <c r="F49" s="17">
        <v>46</v>
      </c>
      <c r="G49" s="12">
        <v>24</v>
      </c>
    </row>
    <row r="50" spans="1:7" x14ac:dyDescent="0.25">
      <c r="A50" s="17" t="s">
        <v>184</v>
      </c>
      <c r="B50" s="17">
        <v>46.41</v>
      </c>
      <c r="C50" s="17">
        <v>47.21</v>
      </c>
      <c r="D50" s="17">
        <v>47.67</v>
      </c>
      <c r="E50" s="17">
        <v>51.6</v>
      </c>
      <c r="F50" s="17">
        <v>40.46</v>
      </c>
      <c r="G50" s="12">
        <v>25</v>
      </c>
    </row>
    <row r="51" spans="1:7" x14ac:dyDescent="0.25">
      <c r="A51" s="17" t="s">
        <v>108</v>
      </c>
      <c r="B51" s="17">
        <v>47.48</v>
      </c>
      <c r="C51" s="17">
        <v>47.32</v>
      </c>
      <c r="D51" s="17">
        <v>44.75</v>
      </c>
      <c r="E51" s="17" t="s">
        <v>200</v>
      </c>
      <c r="F51" s="17">
        <v>49.53</v>
      </c>
      <c r="G51" s="12">
        <v>26</v>
      </c>
    </row>
    <row r="52" spans="1:7" x14ac:dyDescent="0.25">
      <c r="A52" s="17" t="s">
        <v>126</v>
      </c>
      <c r="B52" s="17">
        <v>47.53</v>
      </c>
      <c r="C52" s="17">
        <v>47.43</v>
      </c>
      <c r="D52" s="17">
        <v>44.79</v>
      </c>
      <c r="E52" s="17">
        <v>48</v>
      </c>
      <c r="F52" s="17">
        <v>50.52</v>
      </c>
      <c r="G52" s="12">
        <v>27</v>
      </c>
    </row>
    <row r="53" spans="1:7" x14ac:dyDescent="0.25">
      <c r="A53" s="17" t="s">
        <v>168</v>
      </c>
      <c r="B53" s="17">
        <v>46.85</v>
      </c>
      <c r="C53" s="17">
        <v>47.46</v>
      </c>
      <c r="D53" s="17">
        <v>53.54</v>
      </c>
      <c r="E53" s="17" t="s">
        <v>200</v>
      </c>
      <c r="F53" s="17">
        <v>40.46</v>
      </c>
      <c r="G53" s="12">
        <v>28</v>
      </c>
    </row>
    <row r="54" spans="1:7" x14ac:dyDescent="0.25">
      <c r="A54" s="17" t="s">
        <v>137</v>
      </c>
      <c r="B54" s="17">
        <v>47.46</v>
      </c>
      <c r="C54" s="17">
        <v>47.51</v>
      </c>
      <c r="D54" s="17">
        <v>36</v>
      </c>
      <c r="E54" s="17">
        <v>58.5</v>
      </c>
      <c r="F54" s="17">
        <v>47.47</v>
      </c>
      <c r="G54" s="12">
        <v>29</v>
      </c>
    </row>
    <row r="55" spans="1:7" x14ac:dyDescent="0.25">
      <c r="A55" s="17" t="s">
        <v>140</v>
      </c>
      <c r="B55" s="17">
        <v>47.13</v>
      </c>
      <c r="C55" s="17">
        <v>47.52</v>
      </c>
      <c r="D55" s="17">
        <v>39.5</v>
      </c>
      <c r="E55" s="17" t="s">
        <v>200</v>
      </c>
      <c r="F55" s="17">
        <v>44.75</v>
      </c>
      <c r="G55" s="12">
        <v>30</v>
      </c>
    </row>
    <row r="56" spans="1:7" x14ac:dyDescent="0.25">
      <c r="A56" s="17" t="s">
        <v>146</v>
      </c>
      <c r="B56" s="17">
        <v>47.57</v>
      </c>
      <c r="C56" s="17">
        <v>47.53</v>
      </c>
      <c r="D56" s="17">
        <v>49</v>
      </c>
      <c r="E56" s="17">
        <v>49.6</v>
      </c>
      <c r="F56" s="17">
        <v>47.12</v>
      </c>
      <c r="G56" s="12">
        <v>31</v>
      </c>
    </row>
    <row r="57" spans="1:7" x14ac:dyDescent="0.25">
      <c r="A57" s="17" t="s">
        <v>161</v>
      </c>
      <c r="B57" s="17">
        <v>47.72</v>
      </c>
      <c r="C57" s="17">
        <v>47.64</v>
      </c>
      <c r="D57" s="17">
        <v>47.6</v>
      </c>
      <c r="E57" s="17">
        <v>54.33</v>
      </c>
      <c r="F57" s="17">
        <v>47.82</v>
      </c>
      <c r="G57" s="12">
        <v>32</v>
      </c>
    </row>
    <row r="58" spans="1:7" x14ac:dyDescent="0.25">
      <c r="A58" s="17" t="s">
        <v>110</v>
      </c>
      <c r="B58" s="17">
        <v>47.77</v>
      </c>
      <c r="C58" s="17">
        <v>47.65</v>
      </c>
      <c r="D58" s="17">
        <v>43.07</v>
      </c>
      <c r="E58" s="17">
        <v>54</v>
      </c>
      <c r="F58" s="17">
        <v>49.43</v>
      </c>
      <c r="G58" s="12">
        <v>33</v>
      </c>
    </row>
    <row r="59" spans="1:7" x14ac:dyDescent="0.25">
      <c r="A59" s="17" t="s">
        <v>111</v>
      </c>
      <c r="B59" s="17">
        <v>48.39</v>
      </c>
      <c r="C59" s="17">
        <v>47.66</v>
      </c>
      <c r="D59" s="17">
        <v>62.75</v>
      </c>
      <c r="E59" s="17" t="s">
        <v>200</v>
      </c>
      <c r="F59" s="17">
        <v>46.8</v>
      </c>
      <c r="G59" s="12">
        <v>34</v>
      </c>
    </row>
    <row r="60" spans="1:7" x14ac:dyDescent="0.25">
      <c r="A60" s="17" t="s">
        <v>98</v>
      </c>
      <c r="B60" s="17">
        <v>47.73</v>
      </c>
      <c r="C60" s="17">
        <v>47.68</v>
      </c>
      <c r="D60" s="17">
        <v>49</v>
      </c>
      <c r="E60" s="17">
        <v>59.4</v>
      </c>
      <c r="F60" s="17">
        <v>43</v>
      </c>
      <c r="G60" s="12">
        <v>35</v>
      </c>
    </row>
    <row r="61" spans="1:7" x14ac:dyDescent="0.25">
      <c r="A61" s="17" t="s">
        <v>119</v>
      </c>
      <c r="B61" s="17">
        <v>47.99</v>
      </c>
      <c r="C61" s="17">
        <v>47.68</v>
      </c>
      <c r="D61" s="17">
        <v>48.57</v>
      </c>
      <c r="E61" s="17" t="s">
        <v>200</v>
      </c>
      <c r="F61" s="17">
        <v>52.36</v>
      </c>
      <c r="G61" s="12">
        <v>36</v>
      </c>
    </row>
    <row r="62" spans="1:7" x14ac:dyDescent="0.25">
      <c r="A62" s="17" t="s">
        <v>151</v>
      </c>
      <c r="B62" s="17">
        <v>47.02</v>
      </c>
      <c r="C62" s="17">
        <v>47.68</v>
      </c>
      <c r="D62" s="17">
        <v>46.49</v>
      </c>
      <c r="E62" s="17">
        <v>36.770000000000003</v>
      </c>
      <c r="F62" s="17">
        <v>47.07</v>
      </c>
      <c r="G62" s="12">
        <v>37</v>
      </c>
    </row>
    <row r="63" spans="1:7" x14ac:dyDescent="0.25">
      <c r="A63" s="17" t="s">
        <v>118</v>
      </c>
      <c r="B63" s="17">
        <v>47.71</v>
      </c>
      <c r="C63" s="17">
        <v>47.74</v>
      </c>
      <c r="D63" s="17">
        <v>43.87</v>
      </c>
      <c r="E63" s="17">
        <v>40.799999999999997</v>
      </c>
      <c r="F63" s="17">
        <v>50.96</v>
      </c>
      <c r="G63" s="12">
        <v>38</v>
      </c>
    </row>
    <row r="64" spans="1:7" x14ac:dyDescent="0.25">
      <c r="A64" s="17" t="s">
        <v>150</v>
      </c>
      <c r="B64" s="17">
        <v>47.88</v>
      </c>
      <c r="C64" s="17">
        <v>47.77</v>
      </c>
      <c r="D64" s="17">
        <v>42.83</v>
      </c>
      <c r="E64" s="17">
        <v>40</v>
      </c>
      <c r="F64" s="17">
        <v>53.09</v>
      </c>
      <c r="G64" s="12">
        <v>39</v>
      </c>
    </row>
    <row r="65" spans="1:7" x14ac:dyDescent="0.25">
      <c r="A65" s="17" t="s">
        <v>178</v>
      </c>
      <c r="B65" s="17">
        <v>47.62</v>
      </c>
      <c r="C65" s="17">
        <v>47.81</v>
      </c>
      <c r="D65" s="17">
        <v>48.13</v>
      </c>
      <c r="E65" s="17">
        <v>33.5</v>
      </c>
      <c r="F65" s="17">
        <v>47.24</v>
      </c>
      <c r="G65" s="12">
        <v>40</v>
      </c>
    </row>
    <row r="66" spans="1:7" x14ac:dyDescent="0.25">
      <c r="A66" s="17" t="s">
        <v>123</v>
      </c>
      <c r="B66" s="17">
        <v>47.8</v>
      </c>
      <c r="C66" s="17">
        <v>47.94</v>
      </c>
      <c r="D66" s="17">
        <v>46.29</v>
      </c>
      <c r="E66" s="17">
        <v>56.5</v>
      </c>
      <c r="F66" s="17">
        <v>45.26</v>
      </c>
      <c r="G66" s="12">
        <v>41</v>
      </c>
    </row>
    <row r="67" spans="1:7" x14ac:dyDescent="0.25">
      <c r="A67" s="17" t="s">
        <v>139</v>
      </c>
      <c r="B67" s="17">
        <v>47.81</v>
      </c>
      <c r="C67" s="17">
        <v>47.97</v>
      </c>
      <c r="D67" s="17">
        <v>46.13</v>
      </c>
      <c r="E67" s="17">
        <v>50.4</v>
      </c>
      <c r="F67" s="17">
        <v>47.26</v>
      </c>
      <c r="G67" s="12">
        <v>42</v>
      </c>
    </row>
    <row r="68" spans="1:7" x14ac:dyDescent="0.25">
      <c r="A68" s="17" t="s">
        <v>135</v>
      </c>
      <c r="B68" s="17">
        <v>48.2</v>
      </c>
      <c r="C68" s="17">
        <v>47.99</v>
      </c>
      <c r="D68" s="17">
        <v>46.93</v>
      </c>
      <c r="E68" s="17">
        <v>44.75</v>
      </c>
      <c r="F68" s="17">
        <v>50.79</v>
      </c>
      <c r="G68" s="12">
        <v>43</v>
      </c>
    </row>
    <row r="69" spans="1:7" x14ac:dyDescent="0.25">
      <c r="A69" s="17" t="s">
        <v>164</v>
      </c>
      <c r="B69" s="17">
        <v>46.98</v>
      </c>
      <c r="C69" s="17">
        <v>47.99</v>
      </c>
      <c r="D69" s="17">
        <v>46.2</v>
      </c>
      <c r="E69" s="17">
        <v>42.87</v>
      </c>
      <c r="F69" s="17">
        <v>40.380000000000003</v>
      </c>
      <c r="G69" s="12">
        <v>44</v>
      </c>
    </row>
    <row r="70" spans="1:7" x14ac:dyDescent="0.25">
      <c r="A70" s="17" t="s">
        <v>107</v>
      </c>
      <c r="B70" s="17">
        <v>47.81</v>
      </c>
      <c r="C70" s="17">
        <v>48.07</v>
      </c>
      <c r="D70" s="17">
        <v>42.67</v>
      </c>
      <c r="E70" s="17" t="s">
        <v>200</v>
      </c>
      <c r="F70" s="17">
        <v>45.59</v>
      </c>
      <c r="G70" s="12">
        <v>45</v>
      </c>
    </row>
    <row r="71" spans="1:7" x14ac:dyDescent="0.25">
      <c r="A71" s="17" t="s">
        <v>134</v>
      </c>
      <c r="B71" s="17">
        <v>48.47</v>
      </c>
      <c r="C71" s="17">
        <v>48.21</v>
      </c>
      <c r="D71" s="17">
        <v>47.56</v>
      </c>
      <c r="E71" s="17" t="s">
        <v>200</v>
      </c>
      <c r="F71" s="17">
        <v>52.89</v>
      </c>
      <c r="G71" s="12">
        <v>46</v>
      </c>
    </row>
    <row r="72" spans="1:7" x14ac:dyDescent="0.25">
      <c r="A72" s="17" t="s">
        <v>154</v>
      </c>
      <c r="B72" s="17">
        <v>48.05</v>
      </c>
      <c r="C72" s="17">
        <v>48.26</v>
      </c>
      <c r="D72" s="17">
        <v>47.88</v>
      </c>
      <c r="E72" s="17">
        <v>42.2</v>
      </c>
      <c r="F72" s="17">
        <v>46.07</v>
      </c>
      <c r="G72" s="12">
        <v>47</v>
      </c>
    </row>
    <row r="73" spans="1:7" x14ac:dyDescent="0.25">
      <c r="A73" s="17" t="s">
        <v>185</v>
      </c>
      <c r="B73" s="17">
        <v>47.7</v>
      </c>
      <c r="C73" s="17">
        <v>48.29</v>
      </c>
      <c r="D73" s="17">
        <v>42.8</v>
      </c>
      <c r="E73" s="17">
        <v>32</v>
      </c>
      <c r="F73" s="17">
        <v>44.5</v>
      </c>
      <c r="G73" s="12">
        <v>48</v>
      </c>
    </row>
    <row r="74" spans="1:7" x14ac:dyDescent="0.25">
      <c r="A74" s="17" t="s">
        <v>136</v>
      </c>
      <c r="B74" s="17">
        <v>45.57</v>
      </c>
      <c r="C74" s="17">
        <v>48.3</v>
      </c>
      <c r="D74" s="17">
        <v>34</v>
      </c>
      <c r="E74" s="17">
        <v>66.5</v>
      </c>
      <c r="F74" s="17">
        <v>35.47</v>
      </c>
      <c r="G74" s="12">
        <v>49</v>
      </c>
    </row>
    <row r="75" spans="1:7" x14ac:dyDescent="0.25">
      <c r="A75" s="17" t="s">
        <v>174</v>
      </c>
      <c r="B75" s="17">
        <v>48.21</v>
      </c>
      <c r="C75" s="17">
        <v>48.31</v>
      </c>
      <c r="D75" s="17">
        <v>47.29</v>
      </c>
      <c r="E75" s="17">
        <v>56</v>
      </c>
      <c r="F75" s="17">
        <v>46.29</v>
      </c>
      <c r="G75" s="12">
        <v>50</v>
      </c>
    </row>
    <row r="76" spans="1:7" x14ac:dyDescent="0.25">
      <c r="A76" s="17" t="s">
        <v>109</v>
      </c>
      <c r="B76" s="17">
        <v>47.48</v>
      </c>
      <c r="C76" s="17">
        <v>48.36</v>
      </c>
      <c r="D76" s="17">
        <v>43.03</v>
      </c>
      <c r="E76" s="17">
        <v>47.5</v>
      </c>
      <c r="F76" s="17">
        <v>44.99</v>
      </c>
      <c r="G76" s="12">
        <v>51</v>
      </c>
    </row>
    <row r="77" spans="1:7" x14ac:dyDescent="0.25">
      <c r="A77" s="17" t="s">
        <v>165</v>
      </c>
      <c r="B77" s="17">
        <v>47.24</v>
      </c>
      <c r="C77" s="17">
        <v>48.47</v>
      </c>
      <c r="D77" s="17">
        <v>43.41</v>
      </c>
      <c r="E77" s="17">
        <v>41.88</v>
      </c>
      <c r="F77" s="17">
        <v>41.34</v>
      </c>
      <c r="G77" s="12">
        <v>52</v>
      </c>
    </row>
    <row r="78" spans="1:7" x14ac:dyDescent="0.25">
      <c r="A78" s="17" t="s">
        <v>149</v>
      </c>
      <c r="B78" s="17">
        <v>48.35</v>
      </c>
      <c r="C78" s="17">
        <v>48.5</v>
      </c>
      <c r="D78" s="17">
        <v>53.2</v>
      </c>
      <c r="E78" s="17">
        <v>64</v>
      </c>
      <c r="F78" s="17">
        <v>41.43</v>
      </c>
      <c r="G78" s="12">
        <v>53</v>
      </c>
    </row>
    <row r="79" spans="1:7" x14ac:dyDescent="0.25">
      <c r="A79" s="17" t="s">
        <v>167</v>
      </c>
      <c r="B79" s="17">
        <v>47.52</v>
      </c>
      <c r="C79" s="17">
        <v>48.54</v>
      </c>
      <c r="D79" s="17">
        <v>56.5</v>
      </c>
      <c r="E79" s="17" t="s">
        <v>200</v>
      </c>
      <c r="F79" s="17">
        <v>38.619999999999997</v>
      </c>
      <c r="G79" s="12">
        <v>54</v>
      </c>
    </row>
    <row r="80" spans="1:7" x14ac:dyDescent="0.25">
      <c r="A80" s="17" t="s">
        <v>127</v>
      </c>
      <c r="B80" s="17">
        <v>48.39</v>
      </c>
      <c r="C80" s="17">
        <v>48.67</v>
      </c>
      <c r="D80" s="17">
        <v>46.13</v>
      </c>
      <c r="E80" s="17">
        <v>47.57</v>
      </c>
      <c r="F80" s="17">
        <v>47.61</v>
      </c>
      <c r="G80" s="12">
        <v>55</v>
      </c>
    </row>
    <row r="81" spans="1:7" x14ac:dyDescent="0.25">
      <c r="A81" s="17" t="s">
        <v>102</v>
      </c>
      <c r="B81" s="17">
        <v>48.23</v>
      </c>
      <c r="C81" s="17">
        <v>48.69</v>
      </c>
      <c r="D81" s="17">
        <v>45.1</v>
      </c>
      <c r="E81" s="17">
        <v>45.73</v>
      </c>
      <c r="F81" s="17">
        <v>47.66</v>
      </c>
      <c r="G81" s="12">
        <v>56</v>
      </c>
    </row>
    <row r="82" spans="1:7" x14ac:dyDescent="0.25">
      <c r="A82" s="17" t="s">
        <v>142</v>
      </c>
      <c r="B82" s="17">
        <v>49.38</v>
      </c>
      <c r="C82" s="17">
        <v>48.87</v>
      </c>
      <c r="D82" s="17">
        <v>55.88</v>
      </c>
      <c r="E82" s="17">
        <v>63.8</v>
      </c>
      <c r="F82" s="17">
        <v>49.47</v>
      </c>
      <c r="G82" s="12">
        <v>57</v>
      </c>
    </row>
    <row r="83" spans="1:7" x14ac:dyDescent="0.25">
      <c r="A83" s="17" t="s">
        <v>121</v>
      </c>
      <c r="B83" s="17">
        <v>49.24</v>
      </c>
      <c r="C83" s="17">
        <v>48.88</v>
      </c>
      <c r="D83" s="17">
        <v>50</v>
      </c>
      <c r="E83" s="17">
        <v>38.67</v>
      </c>
      <c r="F83" s="17">
        <v>61.5</v>
      </c>
      <c r="G83" s="12">
        <v>58</v>
      </c>
    </row>
    <row r="84" spans="1:7" x14ac:dyDescent="0.25">
      <c r="A84" s="17" t="s">
        <v>147</v>
      </c>
      <c r="B84" s="17">
        <v>48.69</v>
      </c>
      <c r="C84" s="17">
        <v>48.88</v>
      </c>
      <c r="D84" s="17">
        <v>31.25</v>
      </c>
      <c r="E84" s="17">
        <v>30</v>
      </c>
      <c r="F84" s="17">
        <v>53.91</v>
      </c>
      <c r="G84" s="12">
        <v>59</v>
      </c>
    </row>
    <row r="85" spans="1:7" x14ac:dyDescent="0.25">
      <c r="A85" s="17" t="s">
        <v>153</v>
      </c>
      <c r="B85" s="17">
        <v>48.9</v>
      </c>
      <c r="C85" s="17">
        <v>48.88</v>
      </c>
      <c r="D85" s="17">
        <v>47.65</v>
      </c>
      <c r="E85" s="17">
        <v>54</v>
      </c>
      <c r="F85" s="17">
        <v>50.24</v>
      </c>
      <c r="G85" s="12">
        <v>60</v>
      </c>
    </row>
    <row r="86" spans="1:7" x14ac:dyDescent="0.25">
      <c r="A86" s="17" t="s">
        <v>106</v>
      </c>
      <c r="B86" s="17">
        <v>47.56</v>
      </c>
      <c r="C86" s="17">
        <v>48.89</v>
      </c>
      <c r="D86" s="17">
        <v>38</v>
      </c>
      <c r="E86" s="17" t="s">
        <v>200</v>
      </c>
      <c r="F86" s="17">
        <v>40.44</v>
      </c>
      <c r="G86" s="12">
        <v>61</v>
      </c>
    </row>
    <row r="87" spans="1:7" x14ac:dyDescent="0.25">
      <c r="A87" s="17" t="s">
        <v>144</v>
      </c>
      <c r="B87" s="17">
        <v>48.34</v>
      </c>
      <c r="C87" s="17">
        <v>48.92</v>
      </c>
      <c r="D87" s="17">
        <v>52</v>
      </c>
      <c r="E87" s="17">
        <v>53</v>
      </c>
      <c r="F87" s="17">
        <v>43.43</v>
      </c>
      <c r="G87" s="12">
        <v>62</v>
      </c>
    </row>
    <row r="88" spans="1:7" x14ac:dyDescent="0.25">
      <c r="A88" s="17" t="s">
        <v>176</v>
      </c>
      <c r="B88" s="17">
        <v>48.58</v>
      </c>
      <c r="C88" s="17">
        <v>48.95</v>
      </c>
      <c r="D88" s="17">
        <v>55.5</v>
      </c>
      <c r="E88" s="17">
        <v>30</v>
      </c>
      <c r="F88" s="17">
        <v>46.21</v>
      </c>
      <c r="G88" s="12">
        <v>63</v>
      </c>
    </row>
    <row r="89" spans="1:7" x14ac:dyDescent="0.25">
      <c r="A89" s="17" t="s">
        <v>188</v>
      </c>
      <c r="B89" s="17">
        <v>48.41</v>
      </c>
      <c r="C89" s="17">
        <v>48.97</v>
      </c>
      <c r="D89" s="17">
        <v>48.08</v>
      </c>
      <c r="E89" s="17">
        <v>51.56</v>
      </c>
      <c r="F89" s="17">
        <v>42.93</v>
      </c>
      <c r="G89" s="12">
        <v>64</v>
      </c>
    </row>
    <row r="90" spans="1:7" x14ac:dyDescent="0.25">
      <c r="A90" s="17" t="s">
        <v>181</v>
      </c>
      <c r="B90" s="17">
        <v>48.7</v>
      </c>
      <c r="C90" s="17">
        <v>48.98</v>
      </c>
      <c r="D90" s="17">
        <v>49.72</v>
      </c>
      <c r="E90" s="17">
        <v>54</v>
      </c>
      <c r="F90" s="17">
        <v>46.04</v>
      </c>
      <c r="G90" s="12">
        <v>65</v>
      </c>
    </row>
    <row r="91" spans="1:7" x14ac:dyDescent="0.25">
      <c r="A91" s="17" t="s">
        <v>183</v>
      </c>
      <c r="B91" s="17">
        <v>49.31</v>
      </c>
      <c r="C91" s="17">
        <v>48.98</v>
      </c>
      <c r="D91" s="17">
        <v>58.4</v>
      </c>
      <c r="E91" s="17">
        <v>30</v>
      </c>
      <c r="F91" s="17">
        <v>56.4</v>
      </c>
      <c r="G91" s="12">
        <v>66</v>
      </c>
    </row>
    <row r="92" spans="1:7" x14ac:dyDescent="0.25">
      <c r="A92" s="17" t="s">
        <v>103</v>
      </c>
      <c r="B92" s="17">
        <v>48.8</v>
      </c>
      <c r="C92" s="17">
        <v>48.99</v>
      </c>
      <c r="D92" s="17">
        <v>43</v>
      </c>
      <c r="E92" s="17" t="s">
        <v>200</v>
      </c>
      <c r="F92" s="17">
        <v>52.67</v>
      </c>
      <c r="G92" s="12">
        <v>67</v>
      </c>
    </row>
    <row r="93" spans="1:7" x14ac:dyDescent="0.25">
      <c r="A93" s="17" t="s">
        <v>145</v>
      </c>
      <c r="B93" s="17">
        <v>49.26</v>
      </c>
      <c r="C93" s="17">
        <v>49.03</v>
      </c>
      <c r="D93" s="17">
        <v>54</v>
      </c>
      <c r="E93" s="17" t="s">
        <v>200</v>
      </c>
      <c r="F93" s="17">
        <v>46.8</v>
      </c>
      <c r="G93" s="12">
        <v>68</v>
      </c>
    </row>
    <row r="94" spans="1:7" x14ac:dyDescent="0.25">
      <c r="A94" s="17" t="s">
        <v>114</v>
      </c>
      <c r="B94" s="17">
        <v>48.42</v>
      </c>
      <c r="C94" s="17">
        <v>49.08</v>
      </c>
      <c r="D94" s="17">
        <v>47.67</v>
      </c>
      <c r="E94" s="17" t="s">
        <v>200</v>
      </c>
      <c r="F94" s="17">
        <v>41.09</v>
      </c>
      <c r="G94" s="12">
        <v>69</v>
      </c>
    </row>
    <row r="95" spans="1:7" x14ac:dyDescent="0.25">
      <c r="A95" s="17" t="s">
        <v>124</v>
      </c>
      <c r="B95" s="17">
        <v>48.29</v>
      </c>
      <c r="C95" s="17">
        <v>49.11</v>
      </c>
      <c r="D95" s="17">
        <v>40.56</v>
      </c>
      <c r="E95" s="17" t="s">
        <v>200</v>
      </c>
      <c r="F95" s="17">
        <v>43.76</v>
      </c>
      <c r="G95" s="12">
        <v>70</v>
      </c>
    </row>
    <row r="96" spans="1:7" x14ac:dyDescent="0.25">
      <c r="A96" s="17" t="s">
        <v>163</v>
      </c>
      <c r="B96" s="17">
        <v>48.74</v>
      </c>
      <c r="C96" s="17">
        <v>49.19</v>
      </c>
      <c r="D96" s="17">
        <v>47.17</v>
      </c>
      <c r="E96" s="17">
        <v>46.5</v>
      </c>
      <c r="F96" s="17">
        <v>43.92</v>
      </c>
      <c r="G96" s="12">
        <v>71</v>
      </c>
    </row>
    <row r="97" spans="1:7" x14ac:dyDescent="0.25">
      <c r="A97" s="17" t="s">
        <v>157</v>
      </c>
      <c r="B97" s="17">
        <v>48.59</v>
      </c>
      <c r="C97" s="17">
        <v>49.23</v>
      </c>
      <c r="D97" s="17">
        <v>46.63</v>
      </c>
      <c r="E97" s="17">
        <v>56.5</v>
      </c>
      <c r="F97" s="17">
        <v>43.44</v>
      </c>
      <c r="G97" s="12">
        <v>72</v>
      </c>
    </row>
    <row r="98" spans="1:7" x14ac:dyDescent="0.25">
      <c r="A98" s="17" t="s">
        <v>180</v>
      </c>
      <c r="B98" s="17">
        <v>49.08</v>
      </c>
      <c r="C98" s="17">
        <v>49.26</v>
      </c>
      <c r="D98" s="17">
        <v>45.26</v>
      </c>
      <c r="E98" s="17">
        <v>53</v>
      </c>
      <c r="F98" s="17">
        <v>48.12</v>
      </c>
      <c r="G98" s="12">
        <v>73</v>
      </c>
    </row>
    <row r="99" spans="1:7" x14ac:dyDescent="0.25">
      <c r="A99" s="17" t="s">
        <v>191</v>
      </c>
      <c r="B99" s="17">
        <v>47.41</v>
      </c>
      <c r="C99" s="17">
        <v>49.31</v>
      </c>
      <c r="D99" s="17">
        <v>43.41</v>
      </c>
      <c r="E99" s="17">
        <v>46.23</v>
      </c>
      <c r="F99" s="17">
        <v>43.9</v>
      </c>
      <c r="G99" s="12">
        <v>74</v>
      </c>
    </row>
    <row r="100" spans="1:7" x14ac:dyDescent="0.25">
      <c r="A100" s="17" t="s">
        <v>189</v>
      </c>
      <c r="B100" s="17">
        <v>46.85</v>
      </c>
      <c r="C100" s="17">
        <v>49.48</v>
      </c>
      <c r="D100" s="17">
        <v>42.22</v>
      </c>
      <c r="E100" s="17">
        <v>41.44</v>
      </c>
      <c r="F100" s="17">
        <v>40.450000000000003</v>
      </c>
      <c r="G100" s="12">
        <v>75</v>
      </c>
    </row>
    <row r="101" spans="1:7" x14ac:dyDescent="0.25">
      <c r="A101" s="17" t="s">
        <v>101</v>
      </c>
      <c r="B101" s="17">
        <v>49.83</v>
      </c>
      <c r="C101" s="17">
        <v>49.51</v>
      </c>
      <c r="D101" s="17">
        <v>51.09</v>
      </c>
      <c r="E101" s="17" t="s">
        <v>200</v>
      </c>
      <c r="F101" s="17">
        <v>50.67</v>
      </c>
      <c r="G101" s="12">
        <v>76</v>
      </c>
    </row>
    <row r="102" spans="1:7" x14ac:dyDescent="0.25">
      <c r="A102" s="17" t="s">
        <v>115</v>
      </c>
      <c r="B102" s="17">
        <v>50.02</v>
      </c>
      <c r="C102" s="17">
        <v>49.53</v>
      </c>
      <c r="D102" s="17">
        <v>59.5</v>
      </c>
      <c r="E102" s="17" t="s">
        <v>200</v>
      </c>
      <c r="F102" s="17">
        <v>51.75</v>
      </c>
      <c r="G102" s="12">
        <v>77</v>
      </c>
    </row>
    <row r="103" spans="1:7" x14ac:dyDescent="0.25">
      <c r="A103" s="17" t="s">
        <v>116</v>
      </c>
      <c r="B103" s="17">
        <v>49.95</v>
      </c>
      <c r="C103" s="17">
        <v>49.57</v>
      </c>
      <c r="D103" s="17">
        <v>55.75</v>
      </c>
      <c r="E103" s="17" t="s">
        <v>200</v>
      </c>
      <c r="F103" s="17">
        <v>54.6</v>
      </c>
      <c r="G103" s="12">
        <v>78</v>
      </c>
    </row>
    <row r="104" spans="1:7" x14ac:dyDescent="0.25">
      <c r="A104" s="17" t="s">
        <v>175</v>
      </c>
      <c r="B104" s="17">
        <v>49.2</v>
      </c>
      <c r="C104" s="17">
        <v>49.59</v>
      </c>
      <c r="D104" s="17">
        <v>44.82</v>
      </c>
      <c r="E104" s="17">
        <v>51.67</v>
      </c>
      <c r="F104" s="17">
        <v>49.27</v>
      </c>
      <c r="G104" s="12">
        <v>79</v>
      </c>
    </row>
    <row r="105" spans="1:7" x14ac:dyDescent="0.25">
      <c r="A105" s="17" t="s">
        <v>190</v>
      </c>
      <c r="B105" s="17">
        <v>46.62</v>
      </c>
      <c r="C105" s="17">
        <v>49.65</v>
      </c>
      <c r="D105" s="17">
        <v>45.25</v>
      </c>
      <c r="E105" s="17">
        <v>55.13</v>
      </c>
      <c r="F105" s="17">
        <v>42.2</v>
      </c>
      <c r="G105" s="12">
        <v>80</v>
      </c>
    </row>
    <row r="106" spans="1:7" x14ac:dyDescent="0.25">
      <c r="A106" s="17" t="s">
        <v>192</v>
      </c>
      <c r="B106" s="17">
        <v>47.49</v>
      </c>
      <c r="C106" s="17">
        <v>49.7</v>
      </c>
      <c r="D106" s="17">
        <v>42.73</v>
      </c>
      <c r="E106" s="17">
        <v>51</v>
      </c>
      <c r="F106" s="17">
        <v>39</v>
      </c>
      <c r="G106" s="12">
        <v>81</v>
      </c>
    </row>
    <row r="107" spans="1:7" x14ac:dyDescent="0.25">
      <c r="A107" s="17" t="s">
        <v>177</v>
      </c>
      <c r="B107" s="17">
        <v>49.92</v>
      </c>
      <c r="C107" s="17">
        <v>49.74</v>
      </c>
      <c r="D107" s="17">
        <v>52.17</v>
      </c>
      <c r="E107" s="17">
        <v>66.67</v>
      </c>
      <c r="F107" s="17">
        <v>43.6</v>
      </c>
      <c r="G107" s="12">
        <v>82</v>
      </c>
    </row>
    <row r="108" spans="1:7" x14ac:dyDescent="0.25">
      <c r="A108" s="17" t="s">
        <v>143</v>
      </c>
      <c r="B108" s="17">
        <v>50.25</v>
      </c>
      <c r="C108" s="17">
        <v>49.75</v>
      </c>
      <c r="D108" s="17">
        <v>52.67</v>
      </c>
      <c r="E108" s="17" t="s">
        <v>200</v>
      </c>
      <c r="F108" s="17">
        <v>60</v>
      </c>
      <c r="G108" s="12">
        <v>83</v>
      </c>
    </row>
    <row r="109" spans="1:7" x14ac:dyDescent="0.25">
      <c r="A109" s="17" t="s">
        <v>125</v>
      </c>
      <c r="B109" s="17">
        <v>50.23</v>
      </c>
      <c r="C109" s="17">
        <v>49.83</v>
      </c>
      <c r="D109" s="17">
        <v>52.8</v>
      </c>
      <c r="E109" s="17">
        <v>65</v>
      </c>
      <c r="F109" s="17">
        <v>51.75</v>
      </c>
      <c r="G109" s="12">
        <v>84</v>
      </c>
    </row>
    <row r="110" spans="1:7" x14ac:dyDescent="0.25">
      <c r="A110" s="17" t="s">
        <v>104</v>
      </c>
      <c r="B110" s="17">
        <v>48.39</v>
      </c>
      <c r="C110" s="17">
        <v>49.86</v>
      </c>
      <c r="D110" s="17">
        <v>53.67</v>
      </c>
      <c r="E110" s="17">
        <v>33.5</v>
      </c>
      <c r="F110" s="17">
        <v>37.81</v>
      </c>
      <c r="G110" s="12">
        <v>85</v>
      </c>
    </row>
    <row r="111" spans="1:7" x14ac:dyDescent="0.25">
      <c r="A111" s="11" t="s">
        <v>138</v>
      </c>
      <c r="B111" s="11">
        <v>48.34</v>
      </c>
      <c r="C111" s="11">
        <v>49.94</v>
      </c>
      <c r="D111" s="11">
        <v>55</v>
      </c>
      <c r="E111" s="11">
        <v>36</v>
      </c>
      <c r="F111" s="11">
        <v>40.21</v>
      </c>
      <c r="G111" s="12">
        <v>86</v>
      </c>
    </row>
    <row r="112" spans="1:7" x14ac:dyDescent="0.25">
      <c r="A112" s="17" t="s">
        <v>169</v>
      </c>
      <c r="B112" s="17">
        <v>50.66</v>
      </c>
      <c r="C112" s="17">
        <v>50.41</v>
      </c>
      <c r="D112" s="17">
        <v>43</v>
      </c>
      <c r="E112" s="17" t="s">
        <v>200</v>
      </c>
      <c r="F112" s="17">
        <v>54.38</v>
      </c>
      <c r="G112" s="12">
        <v>87</v>
      </c>
    </row>
    <row r="113" spans="1:7" x14ac:dyDescent="0.25">
      <c r="A113" s="17" t="s">
        <v>117</v>
      </c>
      <c r="B113" s="17">
        <v>49.68</v>
      </c>
      <c r="C113" s="17">
        <v>50.44</v>
      </c>
      <c r="D113" s="17">
        <v>43.13</v>
      </c>
      <c r="E113" s="17" t="s">
        <v>200</v>
      </c>
      <c r="F113" s="17">
        <v>48.36</v>
      </c>
      <c r="G113" s="12">
        <v>88</v>
      </c>
    </row>
    <row r="114" spans="1:7" x14ac:dyDescent="0.25">
      <c r="A114" s="17" t="s">
        <v>120</v>
      </c>
      <c r="B114" s="17">
        <v>50.86</v>
      </c>
      <c r="C114" s="17">
        <v>50.49</v>
      </c>
      <c r="D114" s="17" t="s">
        <v>200</v>
      </c>
      <c r="E114" s="17">
        <v>64</v>
      </c>
      <c r="F114" s="17">
        <v>47</v>
      </c>
      <c r="G114" s="12">
        <v>89</v>
      </c>
    </row>
    <row r="115" spans="1:7" x14ac:dyDescent="0.25">
      <c r="A115" s="17" t="s">
        <v>186</v>
      </c>
      <c r="B115" s="17">
        <v>50.65</v>
      </c>
      <c r="C115" s="17">
        <v>50.54</v>
      </c>
      <c r="D115" s="17">
        <v>54.57</v>
      </c>
      <c r="E115" s="17" t="s">
        <v>200</v>
      </c>
      <c r="F115" s="17">
        <v>48.57</v>
      </c>
      <c r="G115" s="12">
        <v>90</v>
      </c>
    </row>
    <row r="116" spans="1:7" x14ac:dyDescent="0.25">
      <c r="A116" s="17" t="s">
        <v>99</v>
      </c>
      <c r="B116" s="17">
        <v>50.42</v>
      </c>
      <c r="C116" s="17">
        <v>50.55</v>
      </c>
      <c r="D116" s="17">
        <v>49.33</v>
      </c>
      <c r="E116" s="17" t="s">
        <v>200</v>
      </c>
      <c r="F116" s="17">
        <v>48.92</v>
      </c>
      <c r="G116" s="12">
        <v>91</v>
      </c>
    </row>
    <row r="117" spans="1:7" x14ac:dyDescent="0.25">
      <c r="A117" s="17" t="s">
        <v>187</v>
      </c>
      <c r="B117" s="17">
        <v>48.95</v>
      </c>
      <c r="C117" s="17">
        <v>50.62</v>
      </c>
      <c r="D117" s="17">
        <v>32.33</v>
      </c>
      <c r="E117" s="17">
        <v>46.5</v>
      </c>
      <c r="F117" s="17">
        <v>46.76</v>
      </c>
      <c r="G117" s="12">
        <v>92</v>
      </c>
    </row>
    <row r="118" spans="1:7" x14ac:dyDescent="0.25">
      <c r="A118" s="17" t="s">
        <v>112</v>
      </c>
      <c r="B118" s="17">
        <v>50.75</v>
      </c>
      <c r="C118" s="17">
        <v>50.85</v>
      </c>
      <c r="D118" s="17">
        <v>50.17</v>
      </c>
      <c r="E118" s="17">
        <v>50.67</v>
      </c>
      <c r="F118" s="17">
        <v>50.24</v>
      </c>
      <c r="G118" s="12">
        <v>93</v>
      </c>
    </row>
    <row r="119" spans="1:7" x14ac:dyDescent="0.25">
      <c r="A119" s="17" t="s">
        <v>100</v>
      </c>
      <c r="B119" s="17">
        <v>50.77</v>
      </c>
      <c r="C119" s="17">
        <v>51.06</v>
      </c>
      <c r="D119" s="17">
        <v>43</v>
      </c>
      <c r="E119" s="17" t="s">
        <v>200</v>
      </c>
      <c r="F119" s="17">
        <v>54.33</v>
      </c>
      <c r="G119" s="12">
        <v>94</v>
      </c>
    </row>
    <row r="120" spans="1:7" x14ac:dyDescent="0.25">
      <c r="A120" s="17" t="s">
        <v>172</v>
      </c>
      <c r="B120" s="17">
        <v>50.18</v>
      </c>
      <c r="C120" s="17">
        <v>52.08</v>
      </c>
      <c r="D120" s="17">
        <v>48.42</v>
      </c>
      <c r="E120" s="17">
        <v>46.16</v>
      </c>
      <c r="F120" s="17">
        <v>46.51</v>
      </c>
      <c r="G120" s="12">
        <v>95</v>
      </c>
    </row>
    <row r="121" spans="1:7" x14ac:dyDescent="0.25">
      <c r="A121" s="17" t="s">
        <v>133</v>
      </c>
      <c r="B121" s="17">
        <v>51.86</v>
      </c>
      <c r="C121" s="17">
        <v>52.21</v>
      </c>
      <c r="D121" s="17">
        <v>39.75</v>
      </c>
      <c r="E121" s="17">
        <v>59</v>
      </c>
      <c r="F121" s="17">
        <v>53.67</v>
      </c>
      <c r="G121" s="12">
        <v>96</v>
      </c>
    </row>
  </sheetData>
  <autoFilter ref="A25:F25">
    <sortState ref="A26:F121">
      <sortCondition ref="C25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2" workbookViewId="0">
      <selection activeCell="F24" sqref="F24"/>
    </sheetView>
  </sheetViews>
  <sheetFormatPr baseColWidth="10" defaultRowHeight="15.75" x14ac:dyDescent="0.25"/>
  <cols>
    <col min="1" max="1" width="6.875" style="1" customWidth="1"/>
    <col min="2" max="2" width="40.875" style="1" customWidth="1"/>
    <col min="3" max="7" width="20.875" style="1" customWidth="1"/>
    <col min="8" max="16384" width="11" style="1"/>
  </cols>
  <sheetData>
    <row r="1" spans="1:6" x14ac:dyDescent="0.25">
      <c r="A1" s="8" t="s">
        <v>0</v>
      </c>
    </row>
    <row r="2" spans="1:6" x14ac:dyDescent="0.25">
      <c r="A2" s="8" t="s">
        <v>236</v>
      </c>
    </row>
    <row r="3" spans="1:6" x14ac:dyDescent="0.25">
      <c r="A3" s="8" t="s">
        <v>235</v>
      </c>
    </row>
    <row r="4" spans="1:6" x14ac:dyDescent="0.25">
      <c r="A4" s="1" t="s">
        <v>3</v>
      </c>
      <c r="B4" s="1" t="s">
        <v>3</v>
      </c>
      <c r="C4" s="1" t="s">
        <v>234</v>
      </c>
      <c r="D4" s="1" t="s">
        <v>233</v>
      </c>
      <c r="E4" s="1" t="s">
        <v>232</v>
      </c>
    </row>
    <row r="5" spans="1:6" ht="47.25" x14ac:dyDescent="0.25">
      <c r="A5" s="15" t="s">
        <v>231</v>
      </c>
      <c r="B5" s="15" t="s">
        <v>230</v>
      </c>
      <c r="C5" s="15" t="s">
        <v>229</v>
      </c>
      <c r="D5" s="15" t="s">
        <v>228</v>
      </c>
      <c r="E5" s="15" t="s">
        <v>227</v>
      </c>
      <c r="F5" s="15" t="s">
        <v>226</v>
      </c>
    </row>
    <row r="6" spans="1:6" x14ac:dyDescent="0.25">
      <c r="A6" s="1" t="s">
        <v>225</v>
      </c>
      <c r="B6" s="1" t="s">
        <v>224</v>
      </c>
      <c r="C6" s="1">
        <v>5.6</v>
      </c>
      <c r="D6" s="1">
        <v>22.2</v>
      </c>
      <c r="E6" s="1">
        <v>66.7</v>
      </c>
      <c r="F6" s="1">
        <f t="shared" ref="F6:F16" si="0">D6+E6</f>
        <v>88.9</v>
      </c>
    </row>
    <row r="7" spans="1:6" x14ac:dyDescent="0.25">
      <c r="A7" s="1" t="s">
        <v>223</v>
      </c>
      <c r="B7" s="1" t="s">
        <v>222</v>
      </c>
      <c r="C7" s="1">
        <v>50</v>
      </c>
      <c r="D7" s="1">
        <v>50</v>
      </c>
      <c r="E7" s="1">
        <v>0</v>
      </c>
      <c r="F7" s="1">
        <f t="shared" si="0"/>
        <v>50</v>
      </c>
    </row>
    <row r="8" spans="1:6" x14ac:dyDescent="0.25">
      <c r="A8" s="1" t="s">
        <v>221</v>
      </c>
      <c r="B8" s="1" t="s">
        <v>220</v>
      </c>
      <c r="C8" s="1">
        <v>38.9</v>
      </c>
      <c r="D8" s="1">
        <v>27.8</v>
      </c>
      <c r="E8" s="1">
        <v>22.2</v>
      </c>
      <c r="F8" s="1">
        <f t="shared" si="0"/>
        <v>50</v>
      </c>
    </row>
    <row r="9" spans="1:6" x14ac:dyDescent="0.25">
      <c r="A9" s="1" t="s">
        <v>219</v>
      </c>
      <c r="B9" s="1" t="s">
        <v>218</v>
      </c>
      <c r="C9" s="1">
        <v>25</v>
      </c>
      <c r="D9" s="1">
        <v>50</v>
      </c>
      <c r="E9" s="1">
        <v>0</v>
      </c>
      <c r="F9" s="1">
        <f t="shared" si="0"/>
        <v>50</v>
      </c>
    </row>
    <row r="10" spans="1:6" x14ac:dyDescent="0.25">
      <c r="A10" s="1" t="s">
        <v>217</v>
      </c>
      <c r="B10" s="1" t="s">
        <v>216</v>
      </c>
      <c r="C10" s="1">
        <v>17.600000000000001</v>
      </c>
      <c r="D10" s="1">
        <v>23.5</v>
      </c>
      <c r="E10" s="1">
        <v>25.5</v>
      </c>
      <c r="F10" s="1">
        <f t="shared" si="0"/>
        <v>49</v>
      </c>
    </row>
    <row r="11" spans="1:6" x14ac:dyDescent="0.25">
      <c r="A11" s="1" t="s">
        <v>215</v>
      </c>
      <c r="B11" s="1" t="s">
        <v>214</v>
      </c>
      <c r="C11" s="1">
        <v>56.3</v>
      </c>
      <c r="D11" s="1">
        <v>18.8</v>
      </c>
      <c r="E11" s="1">
        <v>18.8</v>
      </c>
      <c r="F11" s="1">
        <f t="shared" si="0"/>
        <v>37.6</v>
      </c>
    </row>
    <row r="12" spans="1:6" x14ac:dyDescent="0.25">
      <c r="A12" s="1" t="s">
        <v>213</v>
      </c>
      <c r="B12" s="1" t="s">
        <v>212</v>
      </c>
      <c r="C12" s="1">
        <v>25</v>
      </c>
      <c r="D12" s="1">
        <v>37.5</v>
      </c>
      <c r="E12" s="1">
        <v>0</v>
      </c>
      <c r="F12" s="1">
        <f t="shared" si="0"/>
        <v>37.5</v>
      </c>
    </row>
    <row r="13" spans="1:6" x14ac:dyDescent="0.25">
      <c r="A13" s="1" t="s">
        <v>211</v>
      </c>
      <c r="B13" s="1" t="s">
        <v>210</v>
      </c>
      <c r="C13" s="1">
        <v>28.6</v>
      </c>
      <c r="D13" s="1">
        <v>14.3</v>
      </c>
      <c r="E13" s="1">
        <v>14.3</v>
      </c>
      <c r="F13" s="1">
        <f t="shared" si="0"/>
        <v>28.6</v>
      </c>
    </row>
    <row r="14" spans="1:6" x14ac:dyDescent="0.25">
      <c r="A14" s="1" t="s">
        <v>209</v>
      </c>
      <c r="B14" s="1" t="s">
        <v>208</v>
      </c>
      <c r="C14" s="1">
        <v>75</v>
      </c>
      <c r="D14" s="1">
        <v>0</v>
      </c>
      <c r="E14" s="1">
        <v>0</v>
      </c>
      <c r="F14" s="1">
        <f t="shared" si="0"/>
        <v>0</v>
      </c>
    </row>
    <row r="15" spans="1:6" x14ac:dyDescent="0.25">
      <c r="A15" s="1" t="s">
        <v>207</v>
      </c>
      <c r="B15" s="1" t="s">
        <v>206</v>
      </c>
      <c r="C15" s="1">
        <v>100</v>
      </c>
      <c r="D15" s="1">
        <v>0</v>
      </c>
      <c r="E15" s="1">
        <v>0</v>
      </c>
      <c r="F15" s="1">
        <f t="shared" si="0"/>
        <v>0</v>
      </c>
    </row>
    <row r="16" spans="1:6" x14ac:dyDescent="0.25">
      <c r="A16" s="1" t="s">
        <v>205</v>
      </c>
      <c r="B16" s="1" t="s">
        <v>204</v>
      </c>
      <c r="C16" s="1">
        <v>100</v>
      </c>
      <c r="D16" s="1">
        <v>0</v>
      </c>
      <c r="E16" s="1">
        <v>0</v>
      </c>
      <c r="F16" s="1">
        <f t="shared" si="0"/>
        <v>0</v>
      </c>
    </row>
    <row r="19" spans="1:6" x14ac:dyDescent="0.25">
      <c r="A19" s="1" t="s">
        <v>203</v>
      </c>
      <c r="B19" s="1" t="s">
        <v>202</v>
      </c>
      <c r="C19" s="1" t="s">
        <v>201</v>
      </c>
      <c r="D19" s="1" t="s">
        <v>201</v>
      </c>
      <c r="E19" s="1" t="s">
        <v>201</v>
      </c>
      <c r="F19" s="1" t="e">
        <f>D19+E19</f>
        <v>#VALUE!</v>
      </c>
    </row>
    <row r="21" spans="1:6" ht="31.5" x14ac:dyDescent="0.25">
      <c r="B21" s="16" t="s">
        <v>237</v>
      </c>
    </row>
    <row r="23" spans="1:6" x14ac:dyDescent="0.25">
      <c r="B23" s="8" t="s">
        <v>238</v>
      </c>
    </row>
    <row r="24" spans="1:6" ht="47.25" x14ac:dyDescent="0.25">
      <c r="B24" s="16" t="s">
        <v>239</v>
      </c>
    </row>
    <row r="26" spans="1:6" x14ac:dyDescent="0.25">
      <c r="B26" s="8" t="s">
        <v>240</v>
      </c>
    </row>
    <row r="27" spans="1:6" x14ac:dyDescent="0.25">
      <c r="B27" s="1" t="s">
        <v>241</v>
      </c>
    </row>
  </sheetData>
  <autoFilter ref="A5:F5">
    <sortState ref="A6:F16">
      <sortCondition descending="1" ref="F5"/>
    </sortState>
  </autoFilter>
  <hyperlinks>
    <hyperlink ref="B27" r:id="rId1" tooltip="http://cartosante.atlasante.fr/?view=map9&amp;indics=dent_popage.dentage&amp;serie=2019&amp;f1code=B&amp;lang=fr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Chir-Dentistes</vt:lpstr>
      <vt:lpstr>DREES</vt:lpstr>
      <vt:lpstr>AgeMoyen</vt:lpstr>
      <vt:lpstr>Age_CC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Nadège DE CLERCQ</dc:creator>
  <cp:lastModifiedBy>Nathalie CARL</cp:lastModifiedBy>
  <dcterms:created xsi:type="dcterms:W3CDTF">2020-06-17T09:25:40Z</dcterms:created>
  <dcterms:modified xsi:type="dcterms:W3CDTF">2022-12-13T11:34:31Z</dcterms:modified>
</cp:coreProperties>
</file>